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2022年政府性基金预算收入完成情况表" sheetId="1" r:id="rId1"/>
    <sheet name="2022年政府性基金预算支出完成情况表" sheetId="2" r:id="rId2"/>
    <sheet name="2023年政府性基金预算收支预算平衡表" sheetId="3" r:id="rId3"/>
    <sheet name="2023年政府性基金预算收入预计完成情况表" sheetId="4" r:id="rId4"/>
    <sheet name="西秀区2023年预计上解支出情况表" sheetId="5" r:id="rId5"/>
    <sheet name="西秀区2023年专项债务还本付息预算表" sheetId="6" r:id="rId6"/>
  </sheets>
  <definedNames>
    <definedName name="_xlnm._FilterDatabase" localSheetId="1" hidden="1">'2022年政府性基金预算支出完成情况表'!$A$7:$F$56</definedName>
    <definedName name="_xlnm._FilterDatabase" localSheetId="2" hidden="1">'2023年政府性基金预算收支预算平衡表'!$A$7:$L$259</definedName>
  </definedNames>
  <calcPr calcId="144525" iterate="1" iterateCount="100" iterateDelta="0.001"/>
</workbook>
</file>

<file path=xl/sharedStrings.xml><?xml version="1.0" encoding="utf-8"?>
<sst xmlns="http://schemas.openxmlformats.org/spreadsheetml/2006/main" count="580" uniqueCount="406">
  <si>
    <t>附件2-1</t>
  </si>
  <si>
    <t>2022年政府性基金预算收入完成情况表</t>
  </si>
  <si>
    <t>编制单位：西秀区财政局</t>
  </si>
  <si>
    <t>单位：万元</t>
  </si>
  <si>
    <t>序号</t>
  </si>
  <si>
    <t>科目名称</t>
  </si>
  <si>
    <t>2022年完成数</t>
  </si>
  <si>
    <t>与2021年完成数比较</t>
  </si>
  <si>
    <t>2021年完成数</t>
  </si>
  <si>
    <t>同比增长%</t>
  </si>
  <si>
    <t>同比增减额</t>
  </si>
  <si>
    <t>栏次</t>
  </si>
  <si>
    <t>4=5/3</t>
  </si>
  <si>
    <t>5=2-3</t>
  </si>
  <si>
    <t>政府性基金收入合计</t>
  </si>
  <si>
    <t>国有土地收益基金收入</t>
  </si>
  <si>
    <t>农业土地开发资金收入</t>
  </si>
  <si>
    <t>国有土地使用权出让收入</t>
  </si>
  <si>
    <t>城市基础设施配套费收入</t>
  </si>
  <si>
    <t xml:space="preserve">其他政府性基金专项债务对应项目专项收入  </t>
  </si>
  <si>
    <t>附件2-2</t>
  </si>
  <si>
    <t>2022年政府性基金预算支出完成情况表</t>
  </si>
  <si>
    <t>2021年一般公共预算支出完成情况表</t>
  </si>
  <si>
    <t>科目编码</t>
  </si>
  <si>
    <t>政府性基金支出合计</t>
  </si>
  <si>
    <t>社会保障和就业支出</t>
  </si>
  <si>
    <t xml:space="preserve">  大中型水库移民后期扶持基金支出</t>
  </si>
  <si>
    <t xml:space="preserve">    移民补助</t>
  </si>
  <si>
    <t>城乡社区支出</t>
  </si>
  <si>
    <t xml:space="preserve">  国有土地使用权出让收入安排的支出</t>
  </si>
  <si>
    <t xml:space="preserve">    征地和拆迁补偿支出</t>
  </si>
  <si>
    <t xml:space="preserve">    城市建设支出</t>
  </si>
  <si>
    <t xml:space="preserve">    农村基础设施建设支出</t>
  </si>
  <si>
    <t>-</t>
  </si>
  <si>
    <t xml:space="preserve">      补助被征地农民支出</t>
  </si>
  <si>
    <t xml:space="preserve">      棚户区改造支出</t>
  </si>
  <si>
    <t xml:space="preserve">    其他国有土地使用权出让收入安排的支出</t>
  </si>
  <si>
    <t xml:space="preserve">  城市基础设施配套费安排的支出</t>
  </si>
  <si>
    <t xml:space="preserve">      城市公共设施</t>
  </si>
  <si>
    <t xml:space="preserve">  棚户区改造专项债券收入安排的支出  </t>
  </si>
  <si>
    <t xml:space="preserve">    其他棚户区改造专项债券收入安排的支出  </t>
  </si>
  <si>
    <t>农林水支出</t>
  </si>
  <si>
    <t xml:space="preserve">  大中型水库库区基金安排的支出</t>
  </si>
  <si>
    <t xml:space="preserve">    基础设施建设和经济发展</t>
  </si>
  <si>
    <t>其他支出</t>
  </si>
  <si>
    <t xml:space="preserve">  其他政府性基金及对应专项债务收入安排的支出</t>
  </si>
  <si>
    <t xml:space="preserve">    其他地方自行试点项目收益专项债券收入安排的支出  </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</si>
  <si>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</si>
  <si>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</si>
  <si>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</si>
  <si>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</si>
  <si>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</si>
  <si>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</si>
  <si>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</si>
  <si>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</si>
  <si>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</si>
  <si>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</si>
  <si>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国有土地使用权出让金债务付息支出</t>
  </si>
  <si>
    <t xml:space="preserve">    棚户区改造专项债券付息支出</t>
  </si>
  <si>
    <t xml:space="preserve">    其他地方自行试点项目收益专项债券付息支出</t>
  </si>
  <si>
    <t>债务发行费用支出</t>
  </si>
  <si>
    <t xml:space="preserve">  地方政府专项债务发行费用支出</t>
  </si>
  <si>
    <t xml:space="preserve">    国有土地使用权出让金债务发行费用支出</t>
  </si>
  <si>
    <t xml:space="preserve">    其他地方自行试点项目收益专项债券发行费用支出</t>
  </si>
  <si>
    <t>抗疫特别国债安排的支出</t>
  </si>
  <si>
    <t xml:space="preserve">  基础设施建设</t>
  </si>
  <si>
    <t xml:space="preserve">    公共卫生体系建设</t>
  </si>
  <si>
    <t xml:space="preserve">    重大疫情防控救治体系建设</t>
  </si>
  <si>
    <t xml:space="preserve">    交通基础设施建设</t>
  </si>
  <si>
    <t xml:space="preserve">    市政设施建设</t>
  </si>
  <si>
    <t xml:space="preserve">    其他基础设施建设</t>
  </si>
  <si>
    <t xml:space="preserve">  抗疫相关支出</t>
  </si>
  <si>
    <t xml:space="preserve">    援企稳岗补贴</t>
  </si>
  <si>
    <t xml:space="preserve">    困难群众基本生活补助</t>
  </si>
  <si>
    <t xml:space="preserve">    其他抗疫相关支出</t>
  </si>
  <si>
    <t>附件2-3</t>
  </si>
  <si>
    <t>2023年政府性基金预算收支预算平衡表</t>
  </si>
  <si>
    <t>收入</t>
  </si>
  <si>
    <t>支出</t>
  </si>
  <si>
    <t>项目</t>
  </si>
  <si>
    <t>2022年预算数</t>
  </si>
  <si>
    <t>2022年执行数</t>
  </si>
  <si>
    <t>2023年预算数</t>
  </si>
  <si>
    <t>金额</t>
  </si>
  <si>
    <t>为2022年预算数%</t>
  </si>
  <si>
    <t>为2022年执行数%</t>
  </si>
  <si>
    <t>4=3/1</t>
  </si>
  <si>
    <t>5=3/2</t>
  </si>
  <si>
    <t>10=9/7</t>
  </si>
  <si>
    <t>11=9/8</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</si>
  <si>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</si>
  <si>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</si>
  <si>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</si>
  <si>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</si>
  <si>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</si>
  <si>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</si>
  <si>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</si>
  <si>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</si>
  <si>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</si>
  <si>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</si>
  <si>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</si>
  <si>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</si>
  <si>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</si>
  <si>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</si>
  <si>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</si>
  <si>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</si>
  <si>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</si>
  <si>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</si>
  <si>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</si>
  <si>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</si>
  <si>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</si>
  <si>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</si>
  <si>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</si>
  <si>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</si>
  <si>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</si>
  <si>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</si>
  <si>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</si>
  <si>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</si>
  <si>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</si>
  <si>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</si>
  <si>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</si>
  <si>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</si>
  <si>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</si>
  <si>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</si>
  <si>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</si>
  <si>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</si>
  <si>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</si>
  <si>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</si>
  <si>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</si>
  <si>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</si>
  <si>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</si>
  <si>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</si>
  <si>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</si>
  <si>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</si>
  <si>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</si>
  <si>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</si>
  <si>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</si>
  <si>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</si>
  <si>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</si>
  <si>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</si>
  <si>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</si>
  <si>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</si>
  <si>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</si>
  <si>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</si>
  <si>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</si>
  <si>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</si>
  <si>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</si>
  <si>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</si>
  <si>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</si>
  <si>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</si>
  <si>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</si>
  <si>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</si>
  <si>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</si>
  <si>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</si>
  <si>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</si>
  <si>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</si>
  <si>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</si>
  <si>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</si>
  <si>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</si>
  <si>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</si>
  <si>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</si>
  <si>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土地出让业务支出</t>
  </si>
  <si>
    <t xml:space="preserve">      廉租住房支出</t>
  </si>
  <si>
    <t xml:space="preserve">      支付破产或改制企业职工安置费</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</si>
  <si>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</si>
  <si>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</si>
  <si>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</si>
  <si>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</si>
  <si>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</si>
  <si>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</si>
  <si>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</si>
  <si>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</si>
  <si>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</si>
  <si>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</si>
  <si>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</si>
  <si>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</si>
  <si>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</si>
  <si>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</si>
  <si>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</si>
  <si>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</si>
  <si>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</si>
  <si>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</si>
  <si>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</si>
  <si>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</si>
  <si>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</si>
  <si>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</si>
  <si>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</si>
  <si>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</si>
  <si>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</si>
  <si>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</si>
  <si>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</si>
  <si>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</si>
  <si>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</si>
  <si>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</si>
  <si>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</si>
  <si>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</si>
  <si>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</si>
  <si>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</si>
  <si>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</si>
  <si>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</si>
  <si>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</si>
  <si>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</si>
  <si>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</si>
  <si>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</si>
  <si>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</si>
  <si>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</si>
  <si>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</si>
  <si>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</si>
  <si>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</si>
  <si>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</si>
  <si>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</si>
  <si>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</si>
  <si>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</si>
  <si>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</si>
  <si>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</si>
  <si>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</si>
  <si>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</si>
  <si>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</si>
  <si>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</si>
  <si>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</si>
  <si>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</si>
  <si>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</si>
  <si>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</si>
  <si>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</si>
  <si>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</si>
  <si>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</si>
  <si>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</si>
  <si>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</si>
  <si>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</si>
  <si>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</si>
  <si>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</si>
  <si>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</si>
  <si>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</si>
  <si>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</si>
  <si>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</si>
  <si>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</si>
  <si>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</si>
  <si>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</si>
  <si>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</si>
  <si>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</si>
  <si>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</si>
  <si>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</si>
  <si>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</si>
  <si>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</si>
  <si>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</si>
  <si>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</si>
  <si>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</si>
  <si>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</si>
  <si>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</si>
  <si>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</si>
  <si>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</si>
  <si>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</si>
  <si>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</si>
  <si>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</si>
  <si>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</si>
  <si>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</si>
  <si>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</si>
  <si>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</si>
  <si>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</si>
  <si>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</si>
  <si>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</si>
  <si>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</si>
  <si>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</si>
  <si>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</si>
  <si>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</si>
  <si>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</si>
  <si>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</si>
  <si>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</si>
  <si>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</si>
  <si>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</si>
  <si>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</si>
  <si>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</si>
  <si>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</si>
  <si>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</si>
  <si>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</si>
  <si>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</si>
  <si>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</si>
  <si>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</si>
  <si>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</si>
  <si>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</si>
  <si>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</si>
  <si>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</si>
  <si>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</si>
  <si>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</si>
  <si>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</si>
  <si>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</si>
  <si>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</si>
  <si>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</si>
  <si>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</si>
  <si>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</si>
  <si>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</si>
  <si>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</si>
  <si>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</si>
  <si>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</si>
  <si>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</si>
  <si>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</si>
  <si>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</si>
  <si>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</si>
  <si>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</si>
  <si>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</si>
  <si>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</si>
  <si>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</si>
  <si>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</si>
  <si>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</si>
  <si>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</si>
  <si>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</si>
  <si>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</si>
  <si>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</si>
  <si>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</si>
  <si>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</si>
  <si>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</si>
  <si>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</si>
  <si>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</si>
  <si>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</si>
  <si>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</si>
  <si>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</si>
  <si>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</si>
  <si>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</si>
  <si>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</si>
  <si>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</si>
  <si>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</si>
  <si>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</si>
  <si>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</si>
  <si>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</si>
  <si>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</si>
  <si>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</si>
  <si>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</si>
  <si>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收入合计</t>
  </si>
  <si>
    <t>支出合计</t>
  </si>
  <si>
    <t>转移性收入</t>
  </si>
  <si>
    <t>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</si>
  <si>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</si>
  <si>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</si>
  <si>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</si>
  <si>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</si>
  <si>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</si>
  <si>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</si>
  <si>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</si>
  <si>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</si>
  <si>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</si>
  <si>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</si>
  <si>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</si>
  <si>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</si>
  <si>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</si>
  <si>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收入总计</t>
  </si>
  <si>
    <t>支出总计</t>
  </si>
  <si>
    <t>附件2-4</t>
  </si>
  <si>
    <t>2023年国有土地地块明细表</t>
  </si>
  <si>
    <t/>
  </si>
  <si>
    <t>位置</t>
  </si>
  <si>
    <t>用途</t>
  </si>
  <si>
    <t>地块编号</t>
  </si>
  <si>
    <t>是否挂牌</t>
  </si>
  <si>
    <t>面积(亩）</t>
  </si>
  <si>
    <t>拟出让金额</t>
  </si>
  <si>
    <t>备注</t>
  </si>
  <si>
    <t>栏次关系</t>
  </si>
  <si>
    <t>1</t>
  </si>
  <si>
    <t>2</t>
  </si>
  <si>
    <t>3</t>
  </si>
  <si>
    <t>4</t>
  </si>
  <si>
    <t>5</t>
  </si>
  <si>
    <t>6</t>
  </si>
  <si>
    <t>7</t>
  </si>
  <si>
    <t>合计</t>
  </si>
  <si>
    <t>西秀区北四号路与南二路交叉口东南侧地块</t>
  </si>
  <si>
    <t>商住</t>
  </si>
  <si>
    <t>2023-西区挂-01号</t>
  </si>
  <si>
    <t>西秀区七眼桥镇贵安大道南侧</t>
  </si>
  <si>
    <t>2022-西区挂-08号</t>
  </si>
  <si>
    <t>是</t>
  </si>
  <si>
    <t>2022-西区挂-09号</t>
  </si>
  <si>
    <t>2022-西区挂-10号</t>
  </si>
  <si>
    <t>2022-西区挂-11号</t>
  </si>
  <si>
    <t>2022-西区挂-12号</t>
  </si>
  <si>
    <t>西秀区七眼桥镇贵安大道与屯堡大道交汇处南侧</t>
  </si>
  <si>
    <t>2022-西区挂-13号</t>
  </si>
  <si>
    <t>教育用地</t>
  </si>
  <si>
    <t>2022-西区挂-14号</t>
  </si>
  <si>
    <t>西秀产业园区城北大道与北一号路交叉口东北侧</t>
  </si>
  <si>
    <t>工业用地</t>
  </si>
  <si>
    <t>2022-西区挂-17号</t>
  </si>
  <si>
    <t>西秀区文轩路与心怡路交叉口西北侧</t>
  </si>
  <si>
    <t>2022-西区挂-20号</t>
  </si>
  <si>
    <t>西秀区黄果树大街西秀区高级中学旁</t>
  </si>
  <si>
    <t>2022-西区挂-22号</t>
  </si>
  <si>
    <t>西秀区二环路与环湖西路交叉口西南侧</t>
  </si>
  <si>
    <t>2022-西区挂-23号</t>
  </si>
  <si>
    <t>2022-西区挂-24号</t>
  </si>
  <si>
    <t>2021-西区协-02号</t>
  </si>
  <si>
    <t>2021-西区协-03号</t>
  </si>
  <si>
    <t>2021-西区协-04号</t>
  </si>
  <si>
    <t>北山片区拆迁安置房工程项目</t>
  </si>
  <si>
    <t>2021-西区协-07号</t>
  </si>
  <si>
    <t>北山路征收安置房建设项目</t>
  </si>
  <si>
    <t>2021-西区协-06号</t>
  </si>
  <si>
    <t>附件2-5</t>
  </si>
  <si>
    <t>西秀区2023年预计上解支出情况表</t>
  </si>
  <si>
    <t>两区上解城市建设发展基金</t>
  </si>
  <si>
    <t>上解土地出让收入</t>
  </si>
  <si>
    <t>附件2-6</t>
  </si>
  <si>
    <t>西秀区2023年专项债务还本付息预算表</t>
  </si>
  <si>
    <t>类型</t>
  </si>
  <si>
    <t>政府债务利息</t>
  </si>
  <si>
    <t>专项债务</t>
  </si>
  <si>
    <t>国有土地使用权出让金债务还付息支出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</si>
</sst>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0.00"/>
    <numFmt numFmtId="178" formatCode="#,##0_ "/>
    <numFmt numFmtId="179" formatCode="0%;\-0%"/>
  </numFmts>
  <fonts count="39">
    <font>
      <sz val="11"/>
      <color theme="1"/>
      <name val="宋体"/>
      <charset val="134"/>
      <scheme val="minor"/>
    </font>
    <font>
      <sz val="12"/>
      <name val="宋体"/>
      <charset val="134"/>
    </font>
    <font>
      <b/>
      <sz val="20"/>
      <color theme="1"/>
      <name val="宋体"/>
      <charset val="134"/>
      <scheme val="minor"/>
    </font>
    <font>
      <sz val="11"/>
      <color indexed="8"/>
      <name val="宋体"/>
      <charset val="134"/>
      <scheme val="minor"/>
    </font>
    <font>
      <b/>
      <sz val="11"/>
      <color indexed="8"/>
      <name val="宋体"/>
      <charset val="134"/>
      <scheme val="minor"/>
    </font>
    <font>
      <sz val="20"/>
      <name val="黑体"/>
      <charset val="134"/>
    </font>
    <font>
      <sz val="12"/>
      <name val="楷体"/>
      <charset val="134"/>
    </font>
    <font>
      <b/>
      <sz val="14"/>
      <color rgb="FF000000"/>
      <name val="Calibri"/>
      <charset val="134"/>
    </font>
    <font>
      <sz val="11"/>
      <color rgb="FF000000"/>
      <name val="宋体"/>
      <charset val="134"/>
    </font>
    <font>
      <sz val="11"/>
      <color rgb="FF000000"/>
      <name val="Calibri"/>
      <charset val="134"/>
    </font>
    <font>
      <sz val="11"/>
      <name val="Calibri"/>
      <charset val="134"/>
    </font>
    <font>
      <b/>
      <sz val="11"/>
      <color rgb="FF000000"/>
      <name val="Calibri"/>
      <charset val="134"/>
    </font>
    <font>
      <sz val="11"/>
      <name val="宋体"/>
      <charset val="134"/>
    </font>
    <font>
      <sz val="22"/>
      <name val="黑体"/>
      <charset val="134"/>
    </font>
    <font>
      <b/>
      <sz val="10"/>
      <color indexed="8"/>
      <name val="宋体"/>
      <charset val="134"/>
    </font>
    <font>
      <sz val="10"/>
      <color indexed="8"/>
      <name val="宋体"/>
      <charset val="134"/>
    </font>
    <font>
      <sz val="10"/>
      <color indexed="8"/>
      <name val="Times New Roman"/>
      <charset val="134"/>
    </font>
    <font>
      <sz val="11"/>
      <name val="Times New Roman"/>
      <charset val="134"/>
    </font>
    <font>
      <b/>
      <sz val="10"/>
      <color indexed="8"/>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11"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23" fillId="9" borderId="0" applyNumberFormat="0" applyBorder="0" applyAlignment="0" applyProtection="0">
      <alignment vertical="center"/>
    </xf>
    <xf numFmtId="0" fontId="26" fillId="0" borderId="13" applyNumberFormat="0" applyFill="0" applyAlignment="0" applyProtection="0">
      <alignment vertical="center"/>
    </xf>
    <xf numFmtId="0" fontId="23" fillId="10" borderId="0" applyNumberFormat="0" applyBorder="0" applyAlignment="0" applyProtection="0">
      <alignment vertical="center"/>
    </xf>
    <xf numFmtId="0" fontId="32" fillId="11" borderId="14" applyNumberFormat="0" applyAlignment="0" applyProtection="0">
      <alignment vertical="center"/>
    </xf>
    <xf numFmtId="0" fontId="33" fillId="11" borderId="10" applyNumberFormat="0" applyAlignment="0" applyProtection="0">
      <alignment vertical="center"/>
    </xf>
    <xf numFmtId="0" fontId="34" fillId="12" borderId="15"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0" fillId="0" borderId="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cellStyleXfs>
  <cellXfs count="75">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37" applyFont="1" applyAlignment="1">
      <alignment horizontal="center" vertical="center" wrapText="1"/>
    </xf>
    <xf numFmtId="0" fontId="0" fillId="0" borderId="0" xfId="37" applyBorder="1" applyAlignment="1">
      <alignment horizontal="left" wrapText="1"/>
    </xf>
    <xf numFmtId="0" fontId="0" fillId="0" borderId="0" xfId="37" applyBorder="1" applyAlignment="1">
      <alignment horizontal="center" vertical="center" wrapText="1"/>
    </xf>
    <xf numFmtId="0" fontId="1" fillId="0" borderId="0" xfId="0" applyFont="1" applyFill="1" applyAlignment="1">
      <alignment horizontal="right" vertical="center"/>
    </xf>
    <xf numFmtId="0" fontId="3" fillId="0" borderId="1" xfId="0" applyFont="1" applyFill="1" applyBorder="1" applyAlignment="1">
      <alignment horizontal="center" vertical="center" wrapText="1"/>
    </xf>
    <xf numFmtId="0" fontId="1" fillId="0" borderId="1" xfId="0" applyFont="1" applyFill="1" applyBorder="1" applyAlignment="1">
      <alignment vertical="center"/>
    </xf>
    <xf numFmtId="0" fontId="3"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xf>
    <xf numFmtId="0" fontId="6" fillId="0" borderId="0" xfId="0" applyFont="1" applyFill="1" applyBorder="1" applyAlignment="1">
      <alignment horizontal="right"/>
    </xf>
    <xf numFmtId="0" fontId="1" fillId="0" borderId="1" xfId="0" applyFont="1" applyFill="1" applyBorder="1" applyAlignment="1">
      <alignment horizontal="center" vertical="center"/>
    </xf>
    <xf numFmtId="43" fontId="1" fillId="0" borderId="1" xfId="8" applyFont="1" applyFill="1" applyBorder="1" applyAlignment="1">
      <alignment horizontal="center" vertical="center"/>
    </xf>
    <xf numFmtId="43" fontId="1" fillId="0" borderId="1" xfId="8"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78" fontId="6" fillId="0" borderId="1" xfId="8" applyNumberFormat="1" applyFont="1" applyFill="1" applyBorder="1">
      <alignment vertical="center"/>
    </xf>
    <xf numFmtId="0" fontId="1" fillId="0" borderId="0" xfId="0" applyFont="1" applyFill="1" applyBorder="1" applyAlignment="1">
      <alignment horizontal="center" vertical="center"/>
    </xf>
    <xf numFmtId="0" fontId="7" fillId="0" borderId="0" xfId="0" applyFont="1" applyFill="1" applyAlignment="1">
      <alignment horizontal="center" vertical="center" wrapText="1"/>
    </xf>
    <xf numFmtId="0" fontId="8"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left" vertical="top" wrapText="1"/>
    </xf>
    <xf numFmtId="0" fontId="9" fillId="0" borderId="4"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right" vertical="center" wrapText="1"/>
    </xf>
    <xf numFmtId="178" fontId="11" fillId="0" borderId="1" xfId="0" applyNumberFormat="1" applyFont="1" applyFill="1" applyBorder="1" applyAlignment="1">
      <alignment horizontal="righ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right" vertical="center" wrapText="1"/>
    </xf>
    <xf numFmtId="178" fontId="9" fillId="0" borderId="1" xfId="0" applyNumberFormat="1" applyFont="1" applyFill="1" applyBorder="1" applyAlignment="1">
      <alignment horizontal="right" vertical="center" wrapText="1"/>
    </xf>
    <xf numFmtId="0" fontId="12" fillId="0" borderId="0" xfId="0" applyFont="1" applyFill="1" applyBorder="1" applyAlignment="1"/>
    <xf numFmtId="0" fontId="1" fillId="0" borderId="0" xfId="0" applyFont="1" applyFill="1" applyAlignment="1">
      <alignment horizontal="left" vertical="center"/>
    </xf>
    <xf numFmtId="0" fontId="13" fillId="0" borderId="0" xfId="0" applyFont="1" applyFill="1" applyAlignment="1">
      <alignment horizontal="center" vertical="center"/>
    </xf>
    <xf numFmtId="0" fontId="12" fillId="0" borderId="5" xfId="0" applyFont="1" applyFill="1" applyBorder="1" applyAlignment="1"/>
    <xf numFmtId="0" fontId="1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43" fontId="1" fillId="0" borderId="3" xfId="8" applyFont="1" applyFill="1" applyBorder="1" applyAlignment="1">
      <alignment horizontal="center" vertical="center"/>
    </xf>
    <xf numFmtId="43" fontId="1" fillId="0" borderId="1" xfId="8"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 xfId="0" applyFont="1" applyFill="1" applyBorder="1" applyAlignment="1">
      <alignment vertical="center"/>
    </xf>
    <xf numFmtId="177" fontId="16" fillId="0" borderId="6" xfId="0" applyNumberFormat="1" applyFont="1" applyFill="1" applyBorder="1" applyAlignment="1">
      <alignment horizontal="right" vertical="center"/>
    </xf>
    <xf numFmtId="179" fontId="16" fillId="0" borderId="6" xfId="0" applyNumberFormat="1" applyFont="1" applyFill="1" applyBorder="1" applyAlignment="1">
      <alignment horizontal="right" vertical="center"/>
    </xf>
    <xf numFmtId="0" fontId="15" fillId="0" borderId="6" xfId="0" applyFont="1" applyFill="1" applyBorder="1" applyAlignment="1">
      <alignment horizontal="left" vertical="center"/>
    </xf>
    <xf numFmtId="0" fontId="17" fillId="0" borderId="1" xfId="0" applyFont="1" applyFill="1" applyBorder="1" applyAlignment="1">
      <alignment horizontal="right" vertical="center"/>
    </xf>
    <xf numFmtId="3" fontId="16" fillId="0" borderId="6" xfId="0" applyNumberFormat="1" applyFont="1" applyFill="1" applyBorder="1" applyAlignment="1">
      <alignment horizontal="right" vertical="center"/>
    </xf>
    <xf numFmtId="0" fontId="15" fillId="0" borderId="6" xfId="0" applyFont="1" applyFill="1" applyBorder="1" applyAlignment="1">
      <alignment vertical="center" wrapText="1"/>
    </xf>
    <xf numFmtId="179" fontId="15" fillId="0" borderId="6" xfId="0" applyNumberFormat="1" applyFont="1" applyFill="1" applyBorder="1" applyAlignment="1">
      <alignment horizontal="center" vertical="center"/>
    </xf>
    <xf numFmtId="0" fontId="14" fillId="0" borderId="6" xfId="0" applyFont="1" applyFill="1" applyBorder="1" applyAlignment="1">
      <alignment vertical="center"/>
    </xf>
    <xf numFmtId="177" fontId="18" fillId="0" borderId="6" xfId="0" applyNumberFormat="1" applyFont="1" applyFill="1" applyBorder="1" applyAlignment="1">
      <alignment horizontal="right" vertical="center"/>
    </xf>
    <xf numFmtId="179" fontId="18" fillId="0" borderId="6" xfId="0" applyNumberFormat="1" applyFont="1" applyFill="1" applyBorder="1" applyAlignment="1">
      <alignment horizontal="right" vertical="center"/>
    </xf>
    <xf numFmtId="0" fontId="15" fillId="0" borderId="5" xfId="0" applyFont="1" applyFill="1" applyBorder="1" applyAlignment="1">
      <alignment horizontal="right" vertical="center"/>
    </xf>
    <xf numFmtId="179" fontId="15" fillId="0" borderId="6"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0" fontId="1" fillId="0" borderId="0" xfId="0" applyFont="1" applyFill="1" applyAlignment="1">
      <alignment horizontal="center" vertical="center"/>
    </xf>
    <xf numFmtId="0" fontId="19" fillId="0" borderId="0" xfId="0" applyFont="1" applyFill="1" applyAlignment="1">
      <alignment horizontal="left"/>
    </xf>
    <xf numFmtId="0" fontId="19" fillId="0" borderId="0" xfId="0" applyFont="1" applyFill="1" applyAlignment="1"/>
    <xf numFmtId="0" fontId="19" fillId="0" borderId="0" xfId="0" applyFont="1" applyFill="1" applyAlignment="1">
      <alignment vertical="center"/>
    </xf>
    <xf numFmtId="0" fontId="19" fillId="0" borderId="0" xfId="0" applyFont="1" applyFill="1" applyAlignment="1">
      <alignment horizontal="right"/>
    </xf>
    <xf numFmtId="43" fontId="1" fillId="0" borderId="1" xfId="8" applyFont="1" applyFill="1" applyBorder="1">
      <alignment vertical="center"/>
    </xf>
    <xf numFmtId="0" fontId="1" fillId="0" borderId="1" xfId="8" applyNumberFormat="1" applyFont="1" applyFill="1" applyBorder="1" applyAlignment="1">
      <alignment horizontal="center" vertical="center"/>
    </xf>
    <xf numFmtId="10" fontId="1" fillId="0" borderId="1" xfId="8" applyNumberFormat="1" applyFont="1" applyFill="1" applyBorder="1">
      <alignment vertical="center"/>
    </xf>
    <xf numFmtId="0" fontId="1" fillId="0" borderId="1" xfId="8" applyNumberFormat="1" applyFont="1" applyFill="1" applyBorder="1" applyAlignment="1">
      <alignment horizontal="left" vertical="center"/>
    </xf>
    <xf numFmtId="10" fontId="1" fillId="0" borderId="1" xfId="8" applyNumberFormat="1" applyFont="1" applyFill="1" applyBorder="1" applyAlignment="1">
      <alignment horizontal="center" vertical="center"/>
    </xf>
    <xf numFmtId="43" fontId="1" fillId="0" borderId="1" xfId="8" applyFont="1" applyFill="1" applyBorder="1" applyAlignment="1">
      <alignment horizontal="left" vertical="center" indent="2"/>
    </xf>
    <xf numFmtId="4" fontId="1" fillId="0" borderId="1" xfId="8" applyNumberFormat="1" applyFont="1" applyFill="1" applyBorder="1">
      <alignment vertical="center"/>
    </xf>
    <xf numFmtId="10" fontId="1" fillId="0" borderId="0" xfId="0" applyNumberFormat="1"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05"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C21" sqref="C21"/>
    </sheetView>
  </sheetViews>
  <sheetFormatPr defaultColWidth="9" defaultRowHeight="14.25" outlineLevelCol="5"/>
  <cols>
    <col min="1" max="1" width="8.375" style="62" customWidth="1"/>
    <col min="2" max="2" width="51.625" style="1" customWidth="1"/>
    <col min="3" max="3" width="16.875" style="1" customWidth="1"/>
    <col min="4" max="4" width="19.125" style="1" customWidth="1"/>
    <col min="5" max="5" width="14.75" style="1" customWidth="1"/>
    <col min="6" max="6" width="15.5" style="1" customWidth="1"/>
    <col min="7" max="16384" width="9" style="1"/>
  </cols>
  <sheetData>
    <row r="1" spans="1:1">
      <c r="A1" s="62" t="s">
        <v>0</v>
      </c>
    </row>
    <row r="2" ht="54.75" customHeight="1" spans="1:6">
      <c r="A2" s="39" t="s">
        <v>1</v>
      </c>
      <c r="B2" s="39"/>
      <c r="C2" s="39"/>
      <c r="D2" s="39"/>
      <c r="E2" s="39"/>
      <c r="F2" s="39"/>
    </row>
    <row r="3" ht="18.75" customHeight="1" spans="1:6">
      <c r="A3" s="63" t="s">
        <v>2</v>
      </c>
      <c r="B3" s="64"/>
      <c r="C3" s="65"/>
      <c r="D3" s="65"/>
      <c r="E3" s="65"/>
      <c r="F3" s="66" t="s">
        <v>3</v>
      </c>
    </row>
    <row r="4" spans="1:6">
      <c r="A4" s="42" t="s">
        <v>4</v>
      </c>
      <c r="B4" s="42" t="s">
        <v>5</v>
      </c>
      <c r="C4" s="42" t="s">
        <v>6</v>
      </c>
      <c r="D4" s="19" t="s">
        <v>7</v>
      </c>
      <c r="E4" s="43"/>
      <c r="F4" s="20"/>
    </row>
    <row r="5" spans="1:6">
      <c r="A5" s="44"/>
      <c r="B5" s="44"/>
      <c r="C5" s="44"/>
      <c r="D5" s="67" t="s">
        <v>8</v>
      </c>
      <c r="E5" s="67" t="s">
        <v>9</v>
      </c>
      <c r="F5" s="67" t="s">
        <v>10</v>
      </c>
    </row>
    <row r="6" s="62" customFormat="1" ht="20.1" customHeight="1" spans="1:6">
      <c r="A6" s="44" t="s">
        <v>11</v>
      </c>
      <c r="B6" s="44">
        <v>1</v>
      </c>
      <c r="C6" s="44">
        <v>2</v>
      </c>
      <c r="D6" s="68">
        <v>3</v>
      </c>
      <c r="E6" s="17" t="s">
        <v>12</v>
      </c>
      <c r="F6" s="17" t="s">
        <v>13</v>
      </c>
    </row>
    <row r="7" ht="20.1" customHeight="1" spans="1:6">
      <c r="A7" s="17" t="s">
        <v>14</v>
      </c>
      <c r="B7" s="18"/>
      <c r="C7" s="67">
        <f>SUM(C8:C12)</f>
        <v>161059</v>
      </c>
      <c r="D7" s="67">
        <f>SUM(D8:D12)</f>
        <v>82420</v>
      </c>
      <c r="E7" s="69">
        <f t="shared" ref="E7:E11" si="0">F7/D7</f>
        <v>0.954125212327105</v>
      </c>
      <c r="F7" s="67">
        <f t="shared" ref="F7:F12" si="1">C7-D7</f>
        <v>78639</v>
      </c>
    </row>
    <row r="8" ht="20.1" customHeight="1" spans="1:6">
      <c r="A8" s="68">
        <v>1</v>
      </c>
      <c r="B8" s="72" t="s">
        <v>15</v>
      </c>
      <c r="C8" s="67">
        <v>1812</v>
      </c>
      <c r="D8" s="67">
        <v>2808</v>
      </c>
      <c r="E8" s="69">
        <f t="shared" si="0"/>
        <v>-0.354700854700855</v>
      </c>
      <c r="F8" s="67">
        <f t="shared" si="1"/>
        <v>-996</v>
      </c>
    </row>
    <row r="9" ht="20.1" customHeight="1" spans="1:6">
      <c r="A9" s="68">
        <v>2</v>
      </c>
      <c r="B9" s="72" t="s">
        <v>16</v>
      </c>
      <c r="C9" s="67">
        <v>249</v>
      </c>
      <c r="D9" s="67">
        <v>530</v>
      </c>
      <c r="E9" s="69">
        <f t="shared" si="0"/>
        <v>-0.530188679245283</v>
      </c>
      <c r="F9" s="67">
        <f t="shared" si="1"/>
        <v>-281</v>
      </c>
    </row>
    <row r="10" ht="20.1" customHeight="1" spans="1:6">
      <c r="A10" s="68">
        <v>3</v>
      </c>
      <c r="B10" s="72" t="s">
        <v>17</v>
      </c>
      <c r="C10" s="73">
        <v>158863</v>
      </c>
      <c r="D10" s="67">
        <v>78915</v>
      </c>
      <c r="E10" s="69">
        <f t="shared" si="0"/>
        <v>1.01309003358043</v>
      </c>
      <c r="F10" s="67">
        <f t="shared" si="1"/>
        <v>79948</v>
      </c>
    </row>
    <row r="11" ht="20.1" customHeight="1" spans="1:6">
      <c r="A11" s="68">
        <v>4</v>
      </c>
      <c r="B11" s="72" t="s">
        <v>18</v>
      </c>
      <c r="C11" s="67">
        <v>135</v>
      </c>
      <c r="D11" s="67">
        <v>167</v>
      </c>
      <c r="E11" s="69">
        <f t="shared" si="0"/>
        <v>-0.191616766467066</v>
      </c>
      <c r="F11" s="67">
        <f t="shared" si="1"/>
        <v>-32</v>
      </c>
    </row>
    <row r="12" ht="20.1" customHeight="1" spans="1:6">
      <c r="A12" s="68">
        <v>5</v>
      </c>
      <c r="B12" s="72" t="s">
        <v>19</v>
      </c>
      <c r="C12" s="67"/>
      <c r="D12" s="67"/>
      <c r="E12" s="69"/>
      <c r="F12" s="67">
        <f t="shared" si="1"/>
        <v>0</v>
      </c>
    </row>
    <row r="13" spans="5:5">
      <c r="E13" s="74"/>
    </row>
  </sheetData>
  <mergeCells count="6">
    <mergeCell ref="A2:F2"/>
    <mergeCell ref="D4:F4"/>
    <mergeCell ref="A7:B7"/>
    <mergeCell ref="A4:A5"/>
    <mergeCell ref="B4:B5"/>
    <mergeCell ref="C4:C5"/>
  </mergeCells>
  <pageMargins left="1.0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A56" sqref="$A8:$XFD56"/>
    </sheetView>
  </sheetViews>
  <sheetFormatPr defaultColWidth="9" defaultRowHeight="14.25" outlineLevelCol="5"/>
  <cols>
    <col min="1" max="1" width="10" style="38" customWidth="1"/>
    <col min="2" max="2" width="81" style="1" customWidth="1"/>
    <col min="3" max="3" width="15.375" style="1" customWidth="1"/>
    <col min="4" max="4" width="18.625" style="1" customWidth="1"/>
    <col min="5" max="5" width="11" style="1" customWidth="1"/>
    <col min="6" max="6" width="15.5" style="1" customWidth="1"/>
    <col min="7" max="16384" width="9" style="1"/>
  </cols>
  <sheetData>
    <row r="1" spans="1:1">
      <c r="A1" s="38" t="s">
        <v>20</v>
      </c>
    </row>
    <row r="2" ht="54.75" customHeight="1" spans="1:6">
      <c r="A2" s="39" t="s">
        <v>21</v>
      </c>
      <c r="B2" s="39" t="s">
        <v>22</v>
      </c>
      <c r="C2" s="39"/>
      <c r="D2" s="39"/>
      <c r="E2" s="39"/>
      <c r="F2" s="39"/>
    </row>
    <row r="3" ht="18.75" customHeight="1" spans="1:6">
      <c r="A3" s="63" t="s">
        <v>2</v>
      </c>
      <c r="B3" s="64"/>
      <c r="C3" s="65"/>
      <c r="D3" s="65"/>
      <c r="E3" s="65"/>
      <c r="F3" s="66" t="s">
        <v>3</v>
      </c>
    </row>
    <row r="4" ht="21.95" customHeight="1" spans="1:6">
      <c r="A4" s="42" t="s">
        <v>23</v>
      </c>
      <c r="B4" s="42" t="s">
        <v>5</v>
      </c>
      <c r="C4" s="42" t="s">
        <v>6</v>
      </c>
      <c r="D4" s="19" t="s">
        <v>7</v>
      </c>
      <c r="E4" s="43"/>
      <c r="F4" s="20"/>
    </row>
    <row r="5" ht="21.95" customHeight="1" spans="1:6">
      <c r="A5" s="44"/>
      <c r="B5" s="44"/>
      <c r="C5" s="44"/>
      <c r="D5" s="67" t="s">
        <v>8</v>
      </c>
      <c r="E5" s="67" t="s">
        <v>9</v>
      </c>
      <c r="F5" s="67" t="s">
        <v>10</v>
      </c>
    </row>
    <row r="6" s="62" customFormat="1" ht="21.95" customHeight="1" spans="1:6">
      <c r="A6" s="44" t="s">
        <v>11</v>
      </c>
      <c r="B6" s="44">
        <v>1</v>
      </c>
      <c r="C6" s="44">
        <v>2</v>
      </c>
      <c r="D6" s="68">
        <v>3</v>
      </c>
      <c r="E6" s="17" t="s">
        <v>12</v>
      </c>
      <c r="F6" s="17" t="s">
        <v>13</v>
      </c>
    </row>
    <row r="7" ht="23.1" customHeight="1" spans="1:6">
      <c r="A7" s="17" t="s">
        <v>24</v>
      </c>
      <c r="B7" s="17"/>
      <c r="C7" s="67">
        <f>C8+C11+C23+C26+C37+C42+C46</f>
        <v>161425</v>
      </c>
      <c r="D7" s="67">
        <v>82596</v>
      </c>
      <c r="E7" s="69">
        <f>F7/D7</f>
        <v>0.954392464526127</v>
      </c>
      <c r="F7" s="67">
        <f>C7-D7</f>
        <v>78829</v>
      </c>
    </row>
    <row r="8" ht="17.1" customHeight="1" spans="1:6">
      <c r="A8" s="70">
        <v>208</v>
      </c>
      <c r="B8" s="18" t="s">
        <v>25</v>
      </c>
      <c r="C8" s="67">
        <v>12</v>
      </c>
      <c r="D8" s="67">
        <v>12</v>
      </c>
      <c r="E8" s="69">
        <f t="shared" ref="E8:E39" si="0">F8/D8</f>
        <v>0</v>
      </c>
      <c r="F8" s="67">
        <f t="shared" ref="F8:F39" si="1">C8-D8</f>
        <v>0</v>
      </c>
    </row>
    <row r="9" ht="17.1" customHeight="1" spans="1:6">
      <c r="A9" s="70">
        <v>20822</v>
      </c>
      <c r="B9" s="18" t="s">
        <v>26</v>
      </c>
      <c r="C9" s="67">
        <v>12</v>
      </c>
      <c r="D9" s="67">
        <v>12</v>
      </c>
      <c r="E9" s="69">
        <f t="shared" si="0"/>
        <v>0</v>
      </c>
      <c r="F9" s="67">
        <f t="shared" si="1"/>
        <v>0</v>
      </c>
    </row>
    <row r="10" ht="17.1" customHeight="1" spans="1:6">
      <c r="A10" s="70">
        <v>2082201</v>
      </c>
      <c r="B10" s="18" t="s">
        <v>27</v>
      </c>
      <c r="C10" s="67">
        <v>12</v>
      </c>
      <c r="D10" s="67">
        <v>12</v>
      </c>
      <c r="E10" s="69">
        <f t="shared" si="0"/>
        <v>0</v>
      </c>
      <c r="F10" s="67">
        <f t="shared" si="1"/>
        <v>0</v>
      </c>
    </row>
    <row r="11" ht="17.1" customHeight="1" spans="1:6">
      <c r="A11" s="70">
        <v>212</v>
      </c>
      <c r="B11" s="18" t="s">
        <v>28</v>
      </c>
      <c r="C11" s="67">
        <v>141216</v>
      </c>
      <c r="D11" s="67">
        <v>55373</v>
      </c>
      <c r="E11" s="69">
        <f t="shared" si="0"/>
        <v>1.55026818124357</v>
      </c>
      <c r="F11" s="67">
        <f t="shared" si="1"/>
        <v>85843</v>
      </c>
    </row>
    <row r="12" ht="17.1" customHeight="1" spans="1:6">
      <c r="A12" s="70">
        <v>21208</v>
      </c>
      <c r="B12" s="18" t="s">
        <v>29</v>
      </c>
      <c r="C12" s="67">
        <v>140628</v>
      </c>
      <c r="D12" s="67">
        <v>55373</v>
      </c>
      <c r="E12" s="69">
        <f t="shared" si="0"/>
        <v>1.53964928755892</v>
      </c>
      <c r="F12" s="67">
        <f t="shared" si="1"/>
        <v>85255</v>
      </c>
    </row>
    <row r="13" ht="17.1" customHeight="1" spans="1:6">
      <c r="A13" s="70">
        <v>2120801</v>
      </c>
      <c r="B13" s="18" t="s">
        <v>30</v>
      </c>
      <c r="C13" s="67">
        <v>136394</v>
      </c>
      <c r="D13" s="67">
        <v>51058</v>
      </c>
      <c r="E13" s="69">
        <f t="shared" si="0"/>
        <v>1.67135414626503</v>
      </c>
      <c r="F13" s="67">
        <f t="shared" si="1"/>
        <v>85336</v>
      </c>
    </row>
    <row r="14" ht="17.1" customHeight="1" spans="1:6">
      <c r="A14" s="70">
        <v>2120803</v>
      </c>
      <c r="B14" s="18" t="s">
        <v>31</v>
      </c>
      <c r="C14" s="67"/>
      <c r="D14" s="67">
        <v>1835</v>
      </c>
      <c r="E14" s="69">
        <f t="shared" si="0"/>
        <v>-1</v>
      </c>
      <c r="F14" s="67">
        <f t="shared" si="1"/>
        <v>-1835</v>
      </c>
    </row>
    <row r="15" ht="17.1" customHeight="1" spans="1:6">
      <c r="A15" s="70">
        <v>2120804</v>
      </c>
      <c r="B15" s="18" t="s">
        <v>32</v>
      </c>
      <c r="C15" s="67">
        <v>0</v>
      </c>
      <c r="D15" s="67">
        <v>0</v>
      </c>
      <c r="E15" s="71" t="s">
        <v>33</v>
      </c>
      <c r="F15" s="67">
        <f t="shared" si="1"/>
        <v>0</v>
      </c>
    </row>
    <row r="16" ht="17.1" customHeight="1" spans="1:6">
      <c r="A16" s="70">
        <v>2120805</v>
      </c>
      <c r="B16" s="18" t="s">
        <v>34</v>
      </c>
      <c r="C16" s="67">
        <v>144</v>
      </c>
      <c r="D16" s="67">
        <v>0</v>
      </c>
      <c r="E16" s="71" t="s">
        <v>33</v>
      </c>
      <c r="F16" s="67">
        <f t="shared" si="1"/>
        <v>144</v>
      </c>
    </row>
    <row r="17" ht="17.1" customHeight="1" spans="1:6">
      <c r="A17" s="70">
        <v>2120810</v>
      </c>
      <c r="B17" s="18" t="s">
        <v>35</v>
      </c>
      <c r="C17" s="67">
        <v>400</v>
      </c>
      <c r="D17" s="67">
        <v>0</v>
      </c>
      <c r="E17" s="71" t="s">
        <v>33</v>
      </c>
      <c r="F17" s="67">
        <f t="shared" si="1"/>
        <v>400</v>
      </c>
    </row>
    <row r="18" ht="17.1" customHeight="1" spans="1:6">
      <c r="A18" s="70">
        <v>2120899</v>
      </c>
      <c r="B18" s="18" t="s">
        <v>36</v>
      </c>
      <c r="C18" s="67">
        <v>3690</v>
      </c>
      <c r="D18" s="67">
        <v>2480</v>
      </c>
      <c r="E18" s="69">
        <f t="shared" si="0"/>
        <v>0.487903225806452</v>
      </c>
      <c r="F18" s="67">
        <f t="shared" si="1"/>
        <v>1210</v>
      </c>
    </row>
    <row r="19" ht="17.1" customHeight="1" spans="1:6">
      <c r="A19" s="70">
        <v>21213</v>
      </c>
      <c r="B19" s="18" t="s">
        <v>37</v>
      </c>
      <c r="C19" s="67">
        <v>588</v>
      </c>
      <c r="D19" s="67">
        <v>0</v>
      </c>
      <c r="E19" s="71" t="s">
        <v>33</v>
      </c>
      <c r="F19" s="67">
        <f t="shared" si="1"/>
        <v>588</v>
      </c>
    </row>
    <row r="20" ht="17.1" customHeight="1" spans="1:6">
      <c r="A20" s="70">
        <v>2121301</v>
      </c>
      <c r="B20" s="18" t="s">
        <v>38</v>
      </c>
      <c r="C20" s="67">
        <v>588</v>
      </c>
      <c r="D20" s="67">
        <v>0</v>
      </c>
      <c r="E20" s="71" t="s">
        <v>33</v>
      </c>
      <c r="F20" s="67">
        <f t="shared" si="1"/>
        <v>588</v>
      </c>
    </row>
    <row r="21" ht="17.1" customHeight="1" spans="1:6">
      <c r="A21" s="70">
        <v>21216</v>
      </c>
      <c r="B21" s="18" t="s">
        <v>39</v>
      </c>
      <c r="C21" s="67">
        <v>0</v>
      </c>
      <c r="D21" s="67">
        <v>0</v>
      </c>
      <c r="E21" s="71" t="s">
        <v>33</v>
      </c>
      <c r="F21" s="67">
        <f t="shared" si="1"/>
        <v>0</v>
      </c>
    </row>
    <row r="22" ht="17.1" customHeight="1" spans="1:6">
      <c r="A22" s="70">
        <v>2121699</v>
      </c>
      <c r="B22" s="18" t="s">
        <v>40</v>
      </c>
      <c r="C22" s="67">
        <v>0</v>
      </c>
      <c r="D22" s="67">
        <v>0</v>
      </c>
      <c r="E22" s="71" t="s">
        <v>33</v>
      </c>
      <c r="F22" s="67">
        <f t="shared" si="1"/>
        <v>0</v>
      </c>
    </row>
    <row r="23" ht="17.1" customHeight="1" spans="1:6">
      <c r="A23" s="70">
        <v>213</v>
      </c>
      <c r="B23" s="18" t="s">
        <v>41</v>
      </c>
      <c r="C23" s="67"/>
      <c r="D23" s="67">
        <v>100</v>
      </c>
      <c r="E23" s="69">
        <f t="shared" si="0"/>
        <v>-1</v>
      </c>
      <c r="F23" s="67">
        <f t="shared" si="1"/>
        <v>-100</v>
      </c>
    </row>
    <row r="24" ht="17.1" customHeight="1" spans="1:6">
      <c r="A24" s="70">
        <v>21366</v>
      </c>
      <c r="B24" s="18" t="s">
        <v>42</v>
      </c>
      <c r="C24" s="67"/>
      <c r="D24" s="67">
        <v>100</v>
      </c>
      <c r="E24" s="69">
        <f t="shared" si="0"/>
        <v>-1</v>
      </c>
      <c r="F24" s="67">
        <f t="shared" si="1"/>
        <v>-100</v>
      </c>
    </row>
    <row r="25" ht="17.1" customHeight="1" spans="1:6">
      <c r="A25" s="70">
        <v>2136601</v>
      </c>
      <c r="B25" s="18" t="s">
        <v>43</v>
      </c>
      <c r="C25" s="67"/>
      <c r="D25" s="67">
        <v>100</v>
      </c>
      <c r="E25" s="69">
        <f t="shared" si="0"/>
        <v>-1</v>
      </c>
      <c r="F25" s="67">
        <f t="shared" si="1"/>
        <v>-100</v>
      </c>
    </row>
    <row r="26" ht="17.1" customHeight="1" spans="1:6">
      <c r="A26" s="70">
        <v>229</v>
      </c>
      <c r="B26" s="18" t="s">
        <v>44</v>
      </c>
      <c r="C26" s="67">
        <v>271</v>
      </c>
      <c r="D26" s="67">
        <v>9752</v>
      </c>
      <c r="E26" s="69">
        <f t="shared" si="0"/>
        <v>-0.97221082854799</v>
      </c>
      <c r="F26" s="67">
        <f t="shared" si="1"/>
        <v>-9481</v>
      </c>
    </row>
    <row r="27" ht="17.1" customHeight="1" spans="1:6">
      <c r="A27" s="70">
        <v>22904</v>
      </c>
      <c r="B27" s="18" t="s">
        <v>45</v>
      </c>
      <c r="C27" s="67"/>
      <c r="D27" s="67">
        <v>8943</v>
      </c>
      <c r="E27" s="69">
        <f t="shared" si="0"/>
        <v>-1</v>
      </c>
      <c r="F27" s="67">
        <f t="shared" si="1"/>
        <v>-8943</v>
      </c>
    </row>
    <row r="28" ht="17.1" customHeight="1" spans="1:6">
      <c r="A28" s="70">
        <v>2290402</v>
      </c>
      <c r="B28" s="18" t="s">
        <v>46</v>
      </c>
      <c r="C28" s="67"/>
      <c r="D28" s="67">
        <v>8943</v>
      </c>
      <c r="E28" s="69">
        <f t="shared" si="0"/>
        <v>-1</v>
      </c>
      <c r="F28" s="67">
        <f t="shared" si="1"/>
        <v>-8943</v>
      </c>
    </row>
    <row r="29" ht="17.1" customHeight="1" spans="1:6">
      <c r="A29" s="70">
        <v>22909</v>
      </c>
      <c r="B29" s="18" t="s">
        <v>47</v>
      </c>
      <c r="C29" s="67">
        <v>0</v>
      </c>
      <c r="D29" s="67">
        <v>0</v>
      </c>
      <c r="E29" s="71" t="s">
        <v>33</v>
      </c>
      <c r="F29" s="67">
        <f t="shared" si="1"/>
        <v>0</v>
      </c>
    </row>
    <row r="30" ht="17.1" customHeight="1" spans="1:6">
      <c r="A30" s="70">
        <v>22960</v>
      </c>
      <c r="B30" s="18" t="s">
        <v>48</v>
      </c>
      <c r="C30" s="67">
        <v>271</v>
      </c>
      <c r="D30" s="67">
        <v>809</v>
      </c>
      <c r="E30" s="69">
        <f t="shared" si="0"/>
        <v>-0.665018541409147</v>
      </c>
      <c r="F30" s="67">
        <f t="shared" si="1"/>
        <v>-538</v>
      </c>
    </row>
    <row r="31" ht="17.1" customHeight="1" spans="1:6">
      <c r="A31" s="70">
        <v>2296002</v>
      </c>
      <c r="B31" s="18" t="s">
        <v>49</v>
      </c>
      <c r="C31" s="67"/>
      <c r="D31" s="67">
        <v>201</v>
      </c>
      <c r="E31" s="69">
        <f t="shared" si="0"/>
        <v>-1</v>
      </c>
      <c r="F31" s="67">
        <f t="shared" si="1"/>
        <v>-201</v>
      </c>
    </row>
    <row r="32" ht="17.1" customHeight="1" spans="1:6">
      <c r="A32" s="70">
        <v>2296003</v>
      </c>
      <c r="B32" s="18" t="s">
        <v>50</v>
      </c>
      <c r="C32" s="67"/>
      <c r="D32" s="67">
        <v>3</v>
      </c>
      <c r="E32" s="69">
        <f t="shared" si="0"/>
        <v>-1</v>
      </c>
      <c r="F32" s="67">
        <f t="shared" si="1"/>
        <v>-3</v>
      </c>
    </row>
    <row r="33" ht="17.1" customHeight="1" spans="1:6">
      <c r="A33" s="70">
        <v>2296004</v>
      </c>
      <c r="B33" s="18" t="s">
        <v>51</v>
      </c>
      <c r="C33" s="67">
        <v>0</v>
      </c>
      <c r="D33" s="67">
        <v>0</v>
      </c>
      <c r="E33" s="71" t="s">
        <v>33</v>
      </c>
      <c r="F33" s="67">
        <f t="shared" si="1"/>
        <v>0</v>
      </c>
    </row>
    <row r="34" ht="17.1" customHeight="1" spans="1:6">
      <c r="A34" s="70">
        <v>2296006</v>
      </c>
      <c r="B34" s="18" t="s">
        <v>52</v>
      </c>
      <c r="C34" s="67"/>
      <c r="D34" s="67">
        <v>5</v>
      </c>
      <c r="E34" s="69">
        <f t="shared" si="0"/>
        <v>-1</v>
      </c>
      <c r="F34" s="67">
        <f t="shared" si="1"/>
        <v>-5</v>
      </c>
    </row>
    <row r="35" ht="17.1" customHeight="1" spans="1:6">
      <c r="A35" s="70">
        <v>2296013</v>
      </c>
      <c r="B35" s="18" t="s">
        <v>53</v>
      </c>
      <c r="C35" s="67">
        <v>165</v>
      </c>
      <c r="D35" s="67">
        <v>0</v>
      </c>
      <c r="E35" s="71" t="s">
        <v>33</v>
      </c>
      <c r="F35" s="67">
        <f t="shared" si="1"/>
        <v>165</v>
      </c>
    </row>
    <row r="36" ht="17.1" customHeight="1" spans="1:6">
      <c r="A36" s="70">
        <v>2296099</v>
      </c>
      <c r="B36" s="18" t="s">
        <v>54</v>
      </c>
      <c r="C36" s="67">
        <v>15</v>
      </c>
      <c r="D36" s="67">
        <v>600</v>
      </c>
      <c r="E36" s="69">
        <f t="shared" si="0"/>
        <v>-0.975</v>
      </c>
      <c r="F36" s="67">
        <f t="shared" si="1"/>
        <v>-585</v>
      </c>
    </row>
    <row r="37" ht="17.1" customHeight="1" spans="1:6">
      <c r="A37" s="70">
        <v>232</v>
      </c>
      <c r="B37" s="18" t="s">
        <v>55</v>
      </c>
      <c r="C37" s="67">
        <v>17603</v>
      </c>
      <c r="D37" s="67">
        <v>16219</v>
      </c>
      <c r="E37" s="69">
        <f t="shared" si="0"/>
        <v>0.0853320180035761</v>
      </c>
      <c r="F37" s="67">
        <f t="shared" si="1"/>
        <v>1384</v>
      </c>
    </row>
    <row r="38" ht="17.1" customHeight="1" spans="1:6">
      <c r="A38" s="70">
        <v>23204</v>
      </c>
      <c r="B38" s="18" t="s">
        <v>56</v>
      </c>
      <c r="C38" s="67">
        <v>17603</v>
      </c>
      <c r="D38" s="67">
        <v>16219</v>
      </c>
      <c r="E38" s="69">
        <f t="shared" si="0"/>
        <v>0.0853320180035761</v>
      </c>
      <c r="F38" s="67">
        <f t="shared" si="1"/>
        <v>1384</v>
      </c>
    </row>
    <row r="39" ht="17.1" customHeight="1" spans="1:6">
      <c r="A39" s="70">
        <v>2320411</v>
      </c>
      <c r="B39" s="18" t="s">
        <v>57</v>
      </c>
      <c r="C39" s="67">
        <v>17603</v>
      </c>
      <c r="D39" s="67">
        <v>12285</v>
      </c>
      <c r="E39" s="69">
        <f t="shared" si="0"/>
        <v>0.432885632885633</v>
      </c>
      <c r="F39" s="67">
        <f t="shared" si="1"/>
        <v>5318</v>
      </c>
    </row>
    <row r="40" ht="17.1" customHeight="1" spans="1:6">
      <c r="A40" s="70">
        <v>2320433</v>
      </c>
      <c r="B40" s="18" t="s">
        <v>58</v>
      </c>
      <c r="C40" s="67"/>
      <c r="D40" s="67">
        <v>1026</v>
      </c>
      <c r="E40" s="69">
        <f t="shared" ref="E40:E56" si="2">F40/D40</f>
        <v>-1</v>
      </c>
      <c r="F40" s="67">
        <f t="shared" ref="F40:F56" si="3">C40-D40</f>
        <v>-1026</v>
      </c>
    </row>
    <row r="41" ht="17.1" customHeight="1" spans="1:6">
      <c r="A41" s="70">
        <v>2320498</v>
      </c>
      <c r="B41" s="18" t="s">
        <v>59</v>
      </c>
      <c r="C41" s="67"/>
      <c r="D41" s="67">
        <v>2908</v>
      </c>
      <c r="E41" s="69">
        <f t="shared" si="2"/>
        <v>-1</v>
      </c>
      <c r="F41" s="67">
        <f t="shared" si="3"/>
        <v>-2908</v>
      </c>
    </row>
    <row r="42" ht="17.1" customHeight="1" spans="1:6">
      <c r="A42" s="70">
        <v>233</v>
      </c>
      <c r="B42" s="18" t="s">
        <v>60</v>
      </c>
      <c r="C42" s="67">
        <v>27</v>
      </c>
      <c r="D42" s="67">
        <v>124</v>
      </c>
      <c r="E42" s="69">
        <f t="shared" si="2"/>
        <v>-0.782258064516129</v>
      </c>
      <c r="F42" s="67">
        <f t="shared" si="3"/>
        <v>-97</v>
      </c>
    </row>
    <row r="43" ht="17.1" customHeight="1" spans="1:6">
      <c r="A43" s="70">
        <v>23304</v>
      </c>
      <c r="B43" s="18" t="s">
        <v>61</v>
      </c>
      <c r="C43" s="67">
        <v>27</v>
      </c>
      <c r="D43" s="67">
        <v>124</v>
      </c>
      <c r="E43" s="69">
        <f t="shared" si="2"/>
        <v>-0.782258064516129</v>
      </c>
      <c r="F43" s="67">
        <f t="shared" si="3"/>
        <v>-97</v>
      </c>
    </row>
    <row r="44" ht="17.1" customHeight="1" spans="1:6">
      <c r="A44" s="70">
        <v>2330411</v>
      </c>
      <c r="B44" s="18" t="s">
        <v>62</v>
      </c>
      <c r="C44" s="67">
        <v>27</v>
      </c>
      <c r="D44" s="67">
        <v>115</v>
      </c>
      <c r="E44" s="69">
        <f t="shared" si="2"/>
        <v>-0.765217391304348</v>
      </c>
      <c r="F44" s="67">
        <f t="shared" si="3"/>
        <v>-88</v>
      </c>
    </row>
    <row r="45" ht="17.1" customHeight="1" spans="1:6">
      <c r="A45" s="70">
        <v>2330498</v>
      </c>
      <c r="B45" s="18" t="s">
        <v>63</v>
      </c>
      <c r="C45" s="67"/>
      <c r="D45" s="67">
        <v>9</v>
      </c>
      <c r="E45" s="69">
        <f t="shared" si="2"/>
        <v>-1</v>
      </c>
      <c r="F45" s="67">
        <f t="shared" si="3"/>
        <v>-9</v>
      </c>
    </row>
    <row r="46" ht="17.1" customHeight="1" spans="1:6">
      <c r="A46" s="70">
        <v>234</v>
      </c>
      <c r="B46" s="18" t="s">
        <v>64</v>
      </c>
      <c r="C46" s="67">
        <v>2296</v>
      </c>
      <c r="D46" s="67">
        <v>1016</v>
      </c>
      <c r="E46" s="69">
        <f t="shared" si="2"/>
        <v>1.25984251968504</v>
      </c>
      <c r="F46" s="67">
        <f t="shared" si="3"/>
        <v>1280</v>
      </c>
    </row>
    <row r="47" ht="17.1" customHeight="1" spans="1:6">
      <c r="A47" s="70">
        <v>23401</v>
      </c>
      <c r="B47" s="18" t="s">
        <v>65</v>
      </c>
      <c r="C47" s="67">
        <v>0</v>
      </c>
      <c r="D47" s="67">
        <v>0</v>
      </c>
      <c r="E47" s="71" t="s">
        <v>33</v>
      </c>
      <c r="F47" s="67">
        <f t="shared" si="3"/>
        <v>0</v>
      </c>
    </row>
    <row r="48" ht="17.1" customHeight="1" spans="1:6">
      <c r="A48" s="70">
        <v>2340101</v>
      </c>
      <c r="B48" s="18" t="s">
        <v>66</v>
      </c>
      <c r="C48" s="67">
        <v>0</v>
      </c>
      <c r="D48" s="67">
        <v>0</v>
      </c>
      <c r="E48" s="71" t="s">
        <v>33</v>
      </c>
      <c r="F48" s="67">
        <f t="shared" si="3"/>
        <v>0</v>
      </c>
    </row>
    <row r="49" ht="17.1" customHeight="1" spans="1:6">
      <c r="A49" s="70">
        <v>2340102</v>
      </c>
      <c r="B49" s="18" t="s">
        <v>67</v>
      </c>
      <c r="C49" s="67">
        <v>0</v>
      </c>
      <c r="D49" s="67">
        <v>0</v>
      </c>
      <c r="E49" s="71" t="s">
        <v>33</v>
      </c>
      <c r="F49" s="67">
        <f t="shared" si="3"/>
        <v>0</v>
      </c>
    </row>
    <row r="50" ht="17.1" customHeight="1" spans="1:6">
      <c r="A50" s="70">
        <v>2340109</v>
      </c>
      <c r="B50" s="18" t="s">
        <v>68</v>
      </c>
      <c r="C50" s="67">
        <v>0</v>
      </c>
      <c r="D50" s="67">
        <v>0</v>
      </c>
      <c r="E50" s="71" t="s">
        <v>33</v>
      </c>
      <c r="F50" s="67">
        <f t="shared" si="3"/>
        <v>0</v>
      </c>
    </row>
    <row r="51" ht="17.1" customHeight="1" spans="1:6">
      <c r="A51" s="70">
        <v>2340110</v>
      </c>
      <c r="B51" s="18" t="s">
        <v>69</v>
      </c>
      <c r="C51" s="67">
        <v>0</v>
      </c>
      <c r="D51" s="67">
        <v>0</v>
      </c>
      <c r="E51" s="71" t="s">
        <v>33</v>
      </c>
      <c r="F51" s="67">
        <f t="shared" si="3"/>
        <v>0</v>
      </c>
    </row>
    <row r="52" ht="17.1" customHeight="1" spans="1:6">
      <c r="A52" s="70">
        <v>2340199</v>
      </c>
      <c r="B52" s="18" t="s">
        <v>70</v>
      </c>
      <c r="C52" s="67">
        <v>0</v>
      </c>
      <c r="D52" s="67">
        <v>0</v>
      </c>
      <c r="E52" s="71" t="s">
        <v>33</v>
      </c>
      <c r="F52" s="67">
        <f t="shared" si="3"/>
        <v>0</v>
      </c>
    </row>
    <row r="53" ht="17.1" customHeight="1" spans="1:6">
      <c r="A53" s="70">
        <v>23402</v>
      </c>
      <c r="B53" s="18" t="s">
        <v>71</v>
      </c>
      <c r="C53" s="67">
        <v>2296</v>
      </c>
      <c r="D53" s="67">
        <v>1016</v>
      </c>
      <c r="E53" s="69">
        <f t="shared" si="2"/>
        <v>1.25984251968504</v>
      </c>
      <c r="F53" s="67">
        <f t="shared" si="3"/>
        <v>1280</v>
      </c>
    </row>
    <row r="54" ht="17.1" customHeight="1" spans="1:6">
      <c r="A54" s="70">
        <v>2340204</v>
      </c>
      <c r="B54" s="18" t="s">
        <v>72</v>
      </c>
      <c r="C54" s="67">
        <v>0</v>
      </c>
      <c r="D54" s="67">
        <v>0</v>
      </c>
      <c r="E54" s="71" t="s">
        <v>33</v>
      </c>
      <c r="F54" s="67">
        <f t="shared" si="3"/>
        <v>0</v>
      </c>
    </row>
    <row r="55" ht="17.1" customHeight="1" spans="1:6">
      <c r="A55" s="70">
        <v>2340205</v>
      </c>
      <c r="B55" s="18" t="s">
        <v>73</v>
      </c>
      <c r="C55" s="67">
        <v>0</v>
      </c>
      <c r="D55" s="67">
        <v>0</v>
      </c>
      <c r="E55" s="71" t="s">
        <v>33</v>
      </c>
      <c r="F55" s="67">
        <f t="shared" si="3"/>
        <v>0</v>
      </c>
    </row>
    <row r="56" ht="17.1" customHeight="1" spans="1:6">
      <c r="A56" s="70">
        <v>2340299</v>
      </c>
      <c r="B56" s="18" t="s">
        <v>74</v>
      </c>
      <c r="C56" s="67">
        <v>2296</v>
      </c>
      <c r="D56" s="67">
        <v>1016</v>
      </c>
      <c r="E56" s="69">
        <f t="shared" si="2"/>
        <v>1.25984251968504</v>
      </c>
      <c r="F56" s="67">
        <f t="shared" si="3"/>
        <v>1280</v>
      </c>
    </row>
  </sheetData>
  <autoFilter ref="A7:F56">
    <extLst/>
  </autoFilter>
  <mergeCells count="6">
    <mergeCell ref="A2:F2"/>
    <mergeCell ref="D4:F4"/>
    <mergeCell ref="A7:B7"/>
    <mergeCell ref="A4:A5"/>
    <mergeCell ref="B4:B5"/>
    <mergeCell ref="C4:C5"/>
  </mergeCells>
  <pageMargins left="0.747916666666667" right="0.747916666666667" top="0.984027777777778" bottom="0.984027777777778" header="0.511805555555556" footer="0.511805555555556"/>
  <pageSetup paperSize="9" scale="8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9"/>
  <sheetViews>
    <sheetView tabSelected="1" workbookViewId="0">
      <pane ySplit="6" topLeftCell="A7" activePane="bottomLeft" state="frozen"/>
      <selection/>
      <selection pane="bottomLeft" activeCell="G11" sqref="G11"/>
    </sheetView>
  </sheetViews>
  <sheetFormatPr defaultColWidth="9" defaultRowHeight="14.25" customHeight="1"/>
  <cols>
    <col min="1" max="1" width="43.25" style="37"/>
    <col min="2" max="3" width="13.75" style="37" customWidth="1"/>
    <col min="4" max="4" width="9.5" style="37" customWidth="1"/>
    <col min="5" max="5" width="9" style="37" customWidth="1"/>
    <col min="6" max="6" width="11" style="37" customWidth="1"/>
    <col min="7" max="7" width="66.75" style="37"/>
    <col min="8" max="9" width="13.75" style="37" customWidth="1"/>
    <col min="10" max="10" width="9.875" style="37" customWidth="1"/>
    <col min="11" max="12" width="7.625" style="37"/>
    <col min="13" max="16384" width="9" style="37"/>
  </cols>
  <sheetData>
    <row r="1" s="1" customFormat="1" spans="1:1">
      <c r="A1" s="38" t="s">
        <v>75</v>
      </c>
    </row>
    <row r="2" s="1" customFormat="1" ht="54.75" customHeight="1" spans="1:12">
      <c r="A2" s="39" t="s">
        <v>76</v>
      </c>
      <c r="B2" s="39"/>
      <c r="C2" s="39"/>
      <c r="D2" s="39"/>
      <c r="E2" s="39"/>
      <c r="F2" s="39"/>
      <c r="G2" s="39"/>
      <c r="H2" s="39"/>
      <c r="I2" s="39"/>
      <c r="J2" s="39"/>
      <c r="K2" s="39"/>
      <c r="L2" s="39"/>
    </row>
    <row r="3" ht="15" customHeight="1" spans="1:12">
      <c r="A3" s="40" t="s">
        <v>2</v>
      </c>
      <c r="B3" s="40"/>
      <c r="C3" s="40"/>
      <c r="D3" s="40"/>
      <c r="E3" s="40"/>
      <c r="F3" s="40"/>
      <c r="G3" s="40"/>
      <c r="H3" s="40"/>
      <c r="I3" s="40"/>
      <c r="J3" s="40"/>
      <c r="K3" s="40"/>
      <c r="L3" s="59" t="s">
        <v>3</v>
      </c>
    </row>
    <row r="4" ht="33" customHeight="1" spans="1:12">
      <c r="A4" s="41" t="s">
        <v>77</v>
      </c>
      <c r="B4" s="41"/>
      <c r="C4" s="41"/>
      <c r="D4" s="41"/>
      <c r="E4" s="41"/>
      <c r="F4" s="41"/>
      <c r="G4" s="41" t="s">
        <v>78</v>
      </c>
      <c r="H4" s="41"/>
      <c r="I4" s="41"/>
      <c r="J4" s="41"/>
      <c r="K4" s="41"/>
      <c r="L4" s="41"/>
    </row>
    <row r="5" s="1" customFormat="1" spans="1:12">
      <c r="A5" s="42" t="s">
        <v>79</v>
      </c>
      <c r="B5" s="42" t="s">
        <v>80</v>
      </c>
      <c r="C5" s="16" t="s">
        <v>81</v>
      </c>
      <c r="D5" s="43" t="s">
        <v>82</v>
      </c>
      <c r="E5" s="43"/>
      <c r="F5" s="20"/>
      <c r="G5" s="16" t="s">
        <v>79</v>
      </c>
      <c r="H5" s="42" t="s">
        <v>80</v>
      </c>
      <c r="I5" s="16" t="s">
        <v>81</v>
      </c>
      <c r="J5" s="43" t="s">
        <v>82</v>
      </c>
      <c r="K5" s="43"/>
      <c r="L5" s="20"/>
    </row>
    <row r="6" s="1" customFormat="1" ht="42.75" spans="1:12">
      <c r="A6" s="44"/>
      <c r="B6" s="44"/>
      <c r="C6" s="16"/>
      <c r="D6" s="45" t="s">
        <v>83</v>
      </c>
      <c r="E6" s="46" t="s">
        <v>84</v>
      </c>
      <c r="F6" s="46" t="s">
        <v>85</v>
      </c>
      <c r="G6" s="16"/>
      <c r="H6" s="44"/>
      <c r="I6" s="16"/>
      <c r="J6" s="45" t="s">
        <v>83</v>
      </c>
      <c r="K6" s="46" t="s">
        <v>84</v>
      </c>
      <c r="L6" s="46" t="s">
        <v>85</v>
      </c>
    </row>
    <row r="7" ht="26.25" customHeight="1" spans="1:12">
      <c r="A7" s="47" t="s">
        <v>11</v>
      </c>
      <c r="B7" s="47">
        <v>1</v>
      </c>
      <c r="C7" s="47">
        <v>2</v>
      </c>
      <c r="D7" s="47">
        <v>3</v>
      </c>
      <c r="E7" s="47" t="s">
        <v>86</v>
      </c>
      <c r="F7" s="47" t="s">
        <v>87</v>
      </c>
      <c r="G7" s="47">
        <v>6</v>
      </c>
      <c r="H7" s="47">
        <v>7</v>
      </c>
      <c r="I7" s="47">
        <v>8</v>
      </c>
      <c r="J7" s="47">
        <v>9</v>
      </c>
      <c r="K7" s="47" t="s">
        <v>88</v>
      </c>
      <c r="L7" s="47" t="s">
        <v>89</v>
      </c>
    </row>
    <row r="8" ht="20.25" customHeight="1" spans="1:12">
      <c r="A8" s="48" t="s">
        <v>90</v>
      </c>
      <c r="B8" s="49"/>
      <c r="C8" s="49"/>
      <c r="D8" s="49"/>
      <c r="E8" s="50" t="e">
        <f t="shared" ref="E8:E35" si="0">D8/B8</f>
        <v>#DIV/0!</v>
      </c>
      <c r="F8" s="50" t="e">
        <f t="shared" ref="F8:F35" si="1">D8/C8</f>
        <v>#DIV/0!</v>
      </c>
      <c r="G8" s="48" t="s">
        <v>91</v>
      </c>
      <c r="H8" s="49">
        <f>H9+H15+H21</f>
        <v>0</v>
      </c>
      <c r="I8" s="49">
        <f t="shared" ref="I8:J8" si="2">I9+I15+I21</f>
        <v>0</v>
      </c>
      <c r="J8" s="49">
        <f t="shared" si="2"/>
        <v>0</v>
      </c>
      <c r="K8" s="50" t="e">
        <f t="shared" ref="K8:K71" si="3">J8/H8</f>
        <v>#DIV/0!</v>
      </c>
      <c r="L8" s="50" t="e">
        <f t="shared" ref="L8:L71" si="4">J8/I8</f>
        <v>#DIV/0!</v>
      </c>
    </row>
    <row r="9" ht="20.25" customHeight="1" spans="1:12">
      <c r="A9" s="48" t="s">
        <v>92</v>
      </c>
      <c r="B9" s="49"/>
      <c r="C9" s="49"/>
      <c r="D9" s="49"/>
      <c r="E9" s="50" t="e">
        <f t="shared" si="0"/>
        <v>#DIV/0!</v>
      </c>
      <c r="F9" s="50" t="e">
        <f t="shared" si="1"/>
        <v>#DIV/0!</v>
      </c>
      <c r="G9" s="51" t="s">
        <v>93</v>
      </c>
      <c r="H9" s="49">
        <f>H10+H11+H12+H13+H14</f>
        <v>0</v>
      </c>
      <c r="I9" s="49">
        <f t="shared" ref="I9:J9" si="5">I10+I11+I12+I13+I14</f>
        <v>0</v>
      </c>
      <c r="J9" s="49">
        <f t="shared" si="5"/>
        <v>0</v>
      </c>
      <c r="K9" s="50" t="e">
        <f t="shared" si="3"/>
        <v>#DIV/0!</v>
      </c>
      <c r="L9" s="50" t="e">
        <f t="shared" si="4"/>
        <v>#DIV/0!</v>
      </c>
    </row>
    <row r="10" ht="20.25" customHeight="1" spans="1:12">
      <c r="A10" s="48" t="s">
        <v>94</v>
      </c>
      <c r="B10" s="49"/>
      <c r="C10" s="49"/>
      <c r="D10" s="49"/>
      <c r="E10" s="50" t="e">
        <f t="shared" si="0"/>
        <v>#DIV/0!</v>
      </c>
      <c r="F10" s="50" t="e">
        <f t="shared" si="1"/>
        <v>#DIV/0!</v>
      </c>
      <c r="G10" s="51" t="s">
        <v>95</v>
      </c>
      <c r="H10" s="49"/>
      <c r="I10" s="49"/>
      <c r="J10" s="49"/>
      <c r="K10" s="50" t="e">
        <f t="shared" si="3"/>
        <v>#DIV/0!</v>
      </c>
      <c r="L10" s="50" t="e">
        <f t="shared" si="4"/>
        <v>#DIV/0!</v>
      </c>
    </row>
    <row r="11" ht="20.25" customHeight="1" spans="1:12">
      <c r="A11" s="48" t="s">
        <v>96</v>
      </c>
      <c r="B11" s="49"/>
      <c r="C11" s="49">
        <v>1812</v>
      </c>
      <c r="D11" s="49"/>
      <c r="E11" s="50" t="e">
        <f t="shared" si="0"/>
        <v>#DIV/0!</v>
      </c>
      <c r="F11" s="50">
        <f t="shared" si="1"/>
        <v>0</v>
      </c>
      <c r="G11" s="51" t="s">
        <v>97</v>
      </c>
      <c r="H11" s="49"/>
      <c r="I11" s="49"/>
      <c r="J11" s="49"/>
      <c r="K11" s="50" t="e">
        <f t="shared" si="3"/>
        <v>#DIV/0!</v>
      </c>
      <c r="L11" s="50" t="e">
        <f t="shared" si="4"/>
        <v>#DIV/0!</v>
      </c>
    </row>
    <row r="12" ht="20.25" customHeight="1" spans="1:12">
      <c r="A12" s="48" t="s">
        <v>98</v>
      </c>
      <c r="B12" s="49"/>
      <c r="C12" s="49">
        <v>249</v>
      </c>
      <c r="D12" s="49"/>
      <c r="E12" s="50" t="e">
        <f t="shared" si="0"/>
        <v>#DIV/0!</v>
      </c>
      <c r="F12" s="50">
        <f t="shared" si="1"/>
        <v>0</v>
      </c>
      <c r="G12" s="51" t="s">
        <v>99</v>
      </c>
      <c r="H12" s="49"/>
      <c r="I12" s="49"/>
      <c r="J12" s="49"/>
      <c r="K12" s="50" t="e">
        <f t="shared" si="3"/>
        <v>#DIV/0!</v>
      </c>
      <c r="L12" s="50" t="e">
        <f t="shared" si="4"/>
        <v>#DIV/0!</v>
      </c>
    </row>
    <row r="13" ht="20.25" customHeight="1" spans="1:12">
      <c r="A13" s="48" t="s">
        <v>100</v>
      </c>
      <c r="B13" s="52">
        <v>135157</v>
      </c>
      <c r="C13" s="52">
        <f>SUM(C14:C18)</f>
        <v>158863</v>
      </c>
      <c r="D13" s="52">
        <f>SUM(D14:D18)</f>
        <v>165830</v>
      </c>
      <c r="E13" s="50">
        <f t="shared" si="0"/>
        <v>1.22694348054485</v>
      </c>
      <c r="F13" s="50">
        <f t="shared" si="1"/>
        <v>1.0438553974179</v>
      </c>
      <c r="G13" s="51" t="s">
        <v>101</v>
      </c>
      <c r="H13" s="49"/>
      <c r="I13" s="49"/>
      <c r="J13" s="49"/>
      <c r="K13" s="50" t="e">
        <f t="shared" si="3"/>
        <v>#DIV/0!</v>
      </c>
      <c r="L13" s="50" t="e">
        <f t="shared" si="4"/>
        <v>#DIV/0!</v>
      </c>
    </row>
    <row r="14" ht="20.25" customHeight="1" spans="1:12">
      <c r="A14" s="48" t="s">
        <v>102</v>
      </c>
      <c r="B14" s="52">
        <v>135157</v>
      </c>
      <c r="C14" s="52">
        <v>156223</v>
      </c>
      <c r="D14" s="52">
        <v>165830</v>
      </c>
      <c r="E14" s="50">
        <f t="shared" si="0"/>
        <v>1.22694348054485</v>
      </c>
      <c r="F14" s="50">
        <f t="shared" si="1"/>
        <v>1.06149542640968</v>
      </c>
      <c r="G14" s="51" t="s">
        <v>103</v>
      </c>
      <c r="H14" s="49"/>
      <c r="I14" s="49"/>
      <c r="J14" s="49"/>
      <c r="K14" s="50" t="e">
        <f t="shared" si="3"/>
        <v>#DIV/0!</v>
      </c>
      <c r="L14" s="50" t="e">
        <f t="shared" si="4"/>
        <v>#DIV/0!</v>
      </c>
    </row>
    <row r="15" ht="20.25" customHeight="1" spans="1:12">
      <c r="A15" s="48" t="s">
        <v>104</v>
      </c>
      <c r="B15" s="49"/>
      <c r="C15" s="53">
        <v>255</v>
      </c>
      <c r="D15" s="49"/>
      <c r="E15" s="50" t="e">
        <f t="shared" si="0"/>
        <v>#DIV/0!</v>
      </c>
      <c r="F15" s="50">
        <f t="shared" si="1"/>
        <v>0</v>
      </c>
      <c r="G15" s="51" t="s">
        <v>105</v>
      </c>
      <c r="H15" s="49">
        <f>H16+H17+H18+H19+H20</f>
        <v>0</v>
      </c>
      <c r="I15" s="49">
        <f t="shared" ref="I15:J15" si="6">I16+I17+I18+I19+I20</f>
        <v>0</v>
      </c>
      <c r="J15" s="49">
        <f t="shared" si="6"/>
        <v>0</v>
      </c>
      <c r="K15" s="50" t="e">
        <f t="shared" si="3"/>
        <v>#DIV/0!</v>
      </c>
      <c r="L15" s="50" t="e">
        <f t="shared" si="4"/>
        <v>#DIV/0!</v>
      </c>
    </row>
    <row r="16" ht="20.25" customHeight="1" spans="1:12">
      <c r="A16" s="48" t="s">
        <v>106</v>
      </c>
      <c r="B16" s="49"/>
      <c r="C16" s="49"/>
      <c r="D16" s="49"/>
      <c r="E16" s="50" t="e">
        <f t="shared" si="0"/>
        <v>#DIV/0!</v>
      </c>
      <c r="F16" s="50" t="e">
        <f t="shared" si="1"/>
        <v>#DIV/0!</v>
      </c>
      <c r="G16" s="51" t="s">
        <v>107</v>
      </c>
      <c r="H16" s="49"/>
      <c r="I16" s="49"/>
      <c r="J16" s="49"/>
      <c r="K16" s="50" t="e">
        <f t="shared" si="3"/>
        <v>#DIV/0!</v>
      </c>
      <c r="L16" s="50" t="e">
        <f t="shared" si="4"/>
        <v>#DIV/0!</v>
      </c>
    </row>
    <row r="17" ht="20.25" customHeight="1" spans="1:12">
      <c r="A17" s="48" t="s">
        <v>108</v>
      </c>
      <c r="B17" s="49"/>
      <c r="C17" s="49">
        <v>365</v>
      </c>
      <c r="D17" s="49"/>
      <c r="E17" s="50" t="e">
        <f t="shared" si="0"/>
        <v>#DIV/0!</v>
      </c>
      <c r="F17" s="50">
        <f t="shared" si="1"/>
        <v>0</v>
      </c>
      <c r="G17" s="51" t="s">
        <v>109</v>
      </c>
      <c r="H17" s="49"/>
      <c r="I17" s="49"/>
      <c r="J17" s="49"/>
      <c r="K17" s="50" t="e">
        <f t="shared" si="3"/>
        <v>#DIV/0!</v>
      </c>
      <c r="L17" s="50" t="e">
        <f t="shared" si="4"/>
        <v>#DIV/0!</v>
      </c>
    </row>
    <row r="18" ht="20.25" customHeight="1" spans="1:12">
      <c r="A18" s="48" t="s">
        <v>110</v>
      </c>
      <c r="B18" s="49"/>
      <c r="C18" s="49">
        <v>2020</v>
      </c>
      <c r="D18" s="49"/>
      <c r="E18" s="50" t="e">
        <f t="shared" si="0"/>
        <v>#DIV/0!</v>
      </c>
      <c r="F18" s="50">
        <f t="shared" si="1"/>
        <v>0</v>
      </c>
      <c r="G18" s="51" t="s">
        <v>111</v>
      </c>
      <c r="H18" s="49"/>
      <c r="I18" s="49"/>
      <c r="J18" s="49"/>
      <c r="K18" s="50" t="e">
        <f t="shared" si="3"/>
        <v>#DIV/0!</v>
      </c>
      <c r="L18" s="50" t="e">
        <f t="shared" si="4"/>
        <v>#DIV/0!</v>
      </c>
    </row>
    <row r="19" ht="20.25" customHeight="1" spans="1:12">
      <c r="A19" s="48" t="s">
        <v>112</v>
      </c>
      <c r="B19" s="49"/>
      <c r="C19" s="49"/>
      <c r="D19" s="49"/>
      <c r="E19" s="50" t="e">
        <f t="shared" si="0"/>
        <v>#DIV/0!</v>
      </c>
      <c r="F19" s="50" t="e">
        <f t="shared" si="1"/>
        <v>#DIV/0!</v>
      </c>
      <c r="G19" s="51" t="s">
        <v>113</v>
      </c>
      <c r="H19" s="49"/>
      <c r="I19" s="49"/>
      <c r="J19" s="49"/>
      <c r="K19" s="50" t="e">
        <f t="shared" si="3"/>
        <v>#DIV/0!</v>
      </c>
      <c r="L19" s="50" t="e">
        <f t="shared" si="4"/>
        <v>#DIV/0!</v>
      </c>
    </row>
    <row r="20" ht="20.25" customHeight="1" spans="1:12">
      <c r="A20" s="48" t="s">
        <v>114</v>
      </c>
      <c r="B20" s="49">
        <f>B21+B22</f>
        <v>0</v>
      </c>
      <c r="C20" s="49">
        <f>C21+C22</f>
        <v>0</v>
      </c>
      <c r="D20" s="49">
        <f>D21+D22</f>
        <v>0</v>
      </c>
      <c r="E20" s="50" t="e">
        <f t="shared" si="0"/>
        <v>#DIV/0!</v>
      </c>
      <c r="F20" s="50" t="e">
        <f t="shared" si="1"/>
        <v>#DIV/0!</v>
      </c>
      <c r="G20" s="51" t="s">
        <v>115</v>
      </c>
      <c r="H20" s="49"/>
      <c r="I20" s="49"/>
      <c r="J20" s="49"/>
      <c r="K20" s="50" t="e">
        <f t="shared" si="3"/>
        <v>#DIV/0!</v>
      </c>
      <c r="L20" s="50" t="e">
        <f t="shared" si="4"/>
        <v>#DIV/0!</v>
      </c>
    </row>
    <row r="21" ht="20.25" customHeight="1" spans="1:12">
      <c r="A21" s="48" t="s">
        <v>116</v>
      </c>
      <c r="B21" s="49"/>
      <c r="C21" s="49"/>
      <c r="D21" s="49"/>
      <c r="E21" s="50" t="e">
        <f t="shared" si="0"/>
        <v>#DIV/0!</v>
      </c>
      <c r="F21" s="50" t="e">
        <f t="shared" si="1"/>
        <v>#DIV/0!</v>
      </c>
      <c r="G21" s="51" t="s">
        <v>117</v>
      </c>
      <c r="H21" s="49">
        <f>H22+H23</f>
        <v>0</v>
      </c>
      <c r="I21" s="49">
        <f t="shared" ref="I21:J21" si="7">I22+I23</f>
        <v>0</v>
      </c>
      <c r="J21" s="49">
        <f t="shared" si="7"/>
        <v>0</v>
      </c>
      <c r="K21" s="50" t="e">
        <f t="shared" si="3"/>
        <v>#DIV/0!</v>
      </c>
      <c r="L21" s="50" t="e">
        <f t="shared" si="4"/>
        <v>#DIV/0!</v>
      </c>
    </row>
    <row r="22" ht="20.25" customHeight="1" spans="1:12">
      <c r="A22" s="48" t="s">
        <v>118</v>
      </c>
      <c r="B22" s="49"/>
      <c r="C22" s="49"/>
      <c r="D22" s="49"/>
      <c r="E22" s="50" t="e">
        <f t="shared" si="0"/>
        <v>#DIV/0!</v>
      </c>
      <c r="F22" s="50" t="e">
        <f t="shared" si="1"/>
        <v>#DIV/0!</v>
      </c>
      <c r="G22" s="54" t="s">
        <v>119</v>
      </c>
      <c r="H22" s="49"/>
      <c r="I22" s="49"/>
      <c r="J22" s="49"/>
      <c r="K22" s="50" t="e">
        <f t="shared" si="3"/>
        <v>#DIV/0!</v>
      </c>
      <c r="L22" s="50" t="e">
        <f t="shared" si="4"/>
        <v>#DIV/0!</v>
      </c>
    </row>
    <row r="23" ht="20.25" customHeight="1" spans="1:12">
      <c r="A23" s="48" t="s">
        <v>120</v>
      </c>
      <c r="B23" s="49"/>
      <c r="C23" s="49">
        <v>135</v>
      </c>
      <c r="D23" s="49"/>
      <c r="E23" s="50" t="e">
        <f t="shared" si="0"/>
        <v>#DIV/0!</v>
      </c>
      <c r="F23" s="50">
        <f t="shared" si="1"/>
        <v>0</v>
      </c>
      <c r="G23" s="54" t="s">
        <v>121</v>
      </c>
      <c r="H23" s="49"/>
      <c r="I23" s="49"/>
      <c r="J23" s="49"/>
      <c r="K23" s="50" t="e">
        <f t="shared" si="3"/>
        <v>#DIV/0!</v>
      </c>
      <c r="L23" s="50" t="e">
        <f t="shared" si="4"/>
        <v>#DIV/0!</v>
      </c>
    </row>
    <row r="24" ht="20.25" customHeight="1" spans="1:12">
      <c r="A24" s="48" t="s">
        <v>122</v>
      </c>
      <c r="B24" s="49"/>
      <c r="C24" s="49"/>
      <c r="D24" s="49"/>
      <c r="E24" s="55" t="s">
        <v>123</v>
      </c>
      <c r="F24" s="55" t="s">
        <v>123</v>
      </c>
      <c r="G24" s="48" t="s">
        <v>124</v>
      </c>
      <c r="H24" s="49">
        <f>H25+H29+H33</f>
        <v>0</v>
      </c>
      <c r="I24" s="49">
        <f t="shared" ref="I24:J24" si="8">I25+I29+I33</f>
        <v>12</v>
      </c>
      <c r="J24" s="49">
        <f t="shared" si="8"/>
        <v>70</v>
      </c>
      <c r="K24" s="60" t="s">
        <v>123</v>
      </c>
      <c r="L24" s="50">
        <f t="shared" si="4"/>
        <v>5.83333333333333</v>
      </c>
    </row>
    <row r="25" ht="20.25" customHeight="1" spans="1:12">
      <c r="A25" s="48" t="s">
        <v>125</v>
      </c>
      <c r="B25" s="49"/>
      <c r="C25" s="49"/>
      <c r="D25" s="49"/>
      <c r="E25" s="50" t="e">
        <f t="shared" si="0"/>
        <v>#DIV/0!</v>
      </c>
      <c r="F25" s="50" t="e">
        <f t="shared" si="1"/>
        <v>#DIV/0!</v>
      </c>
      <c r="G25" s="51" t="s">
        <v>126</v>
      </c>
      <c r="H25" s="49">
        <f>H26+H27+H28</f>
        <v>0</v>
      </c>
      <c r="I25" s="49">
        <f t="shared" ref="I25:J25" si="9">I26+I27+I28</f>
        <v>12</v>
      </c>
      <c r="J25" s="49">
        <f t="shared" si="9"/>
        <v>0</v>
      </c>
      <c r="K25" s="50" t="e">
        <f t="shared" si="3"/>
        <v>#DIV/0!</v>
      </c>
      <c r="L25" s="50">
        <f t="shared" si="4"/>
        <v>0</v>
      </c>
    </row>
    <row r="26" ht="20.25" customHeight="1" spans="1:12">
      <c r="A26" s="48" t="s">
        <v>127</v>
      </c>
      <c r="B26" s="49"/>
      <c r="C26" s="49"/>
      <c r="D26" s="49"/>
      <c r="E26" s="50" t="e">
        <f t="shared" si="0"/>
        <v>#DIV/0!</v>
      </c>
      <c r="F26" s="50" t="e">
        <f t="shared" si="1"/>
        <v>#DIV/0!</v>
      </c>
      <c r="G26" s="51" t="s">
        <v>128</v>
      </c>
      <c r="H26" s="49"/>
      <c r="I26" s="49">
        <v>12</v>
      </c>
      <c r="J26" s="49"/>
      <c r="K26" s="50" t="e">
        <f t="shared" si="3"/>
        <v>#DIV/0!</v>
      </c>
      <c r="L26" s="50">
        <f t="shared" si="4"/>
        <v>0</v>
      </c>
    </row>
    <row r="27" ht="20.25" customHeight="1" spans="1:12">
      <c r="A27" s="48" t="s">
        <v>129</v>
      </c>
      <c r="B27" s="49"/>
      <c r="C27" s="49"/>
      <c r="D27" s="49"/>
      <c r="E27" s="50" t="e">
        <f t="shared" si="0"/>
        <v>#DIV/0!</v>
      </c>
      <c r="F27" s="50" t="e">
        <f t="shared" si="1"/>
        <v>#DIV/0!</v>
      </c>
      <c r="G27" s="51" t="s">
        <v>130</v>
      </c>
      <c r="H27" s="49"/>
      <c r="I27" s="49"/>
      <c r="J27" s="49"/>
      <c r="K27" s="50" t="e">
        <f t="shared" si="3"/>
        <v>#DIV/0!</v>
      </c>
      <c r="L27" s="50" t="e">
        <f t="shared" si="4"/>
        <v>#DIV/0!</v>
      </c>
    </row>
    <row r="28" ht="20.25" customHeight="1" spans="1:12">
      <c r="A28" s="48" t="s">
        <v>131</v>
      </c>
      <c r="B28" s="49">
        <f>B29+B30+B31+B32+B33</f>
        <v>0</v>
      </c>
      <c r="C28" s="49">
        <f>C29+C30+C31+C32+C33</f>
        <v>0</v>
      </c>
      <c r="D28" s="49">
        <f>D29+D30+D31+D32+D33</f>
        <v>0</v>
      </c>
      <c r="E28" s="50" t="e">
        <f t="shared" si="0"/>
        <v>#DIV/0!</v>
      </c>
      <c r="F28" s="50" t="e">
        <f t="shared" si="1"/>
        <v>#DIV/0!</v>
      </c>
      <c r="G28" s="51" t="s">
        <v>132</v>
      </c>
      <c r="H28" s="49"/>
      <c r="I28" s="49"/>
      <c r="J28" s="49"/>
      <c r="K28" s="50" t="e">
        <f t="shared" si="3"/>
        <v>#DIV/0!</v>
      </c>
      <c r="L28" s="50" t="e">
        <f t="shared" si="4"/>
        <v>#DIV/0!</v>
      </c>
    </row>
    <row r="29" ht="20.25" customHeight="1" spans="1:12">
      <c r="A29" s="48" t="s">
        <v>133</v>
      </c>
      <c r="B29" s="49"/>
      <c r="C29" s="49"/>
      <c r="D29" s="49"/>
      <c r="E29" s="55" t="s">
        <v>123</v>
      </c>
      <c r="F29" s="55" t="s">
        <v>123</v>
      </c>
      <c r="G29" s="51" t="s">
        <v>134</v>
      </c>
      <c r="H29" s="49">
        <f>H30+H31+H32</f>
        <v>0</v>
      </c>
      <c r="I29" s="49">
        <f t="shared" ref="I29:J29" si="10">I30+I31+I32</f>
        <v>0</v>
      </c>
      <c r="J29" s="49">
        <f t="shared" si="10"/>
        <v>70</v>
      </c>
      <c r="K29" s="60" t="s">
        <v>123</v>
      </c>
      <c r="L29" s="60" t="s">
        <v>123</v>
      </c>
    </row>
    <row r="30" ht="20.25" customHeight="1" spans="1:12">
      <c r="A30" s="48" t="s">
        <v>135</v>
      </c>
      <c r="B30" s="49"/>
      <c r="C30" s="49"/>
      <c r="D30" s="49"/>
      <c r="E30" s="50" t="e">
        <f t="shared" si="0"/>
        <v>#DIV/0!</v>
      </c>
      <c r="F30" s="50" t="e">
        <f t="shared" si="1"/>
        <v>#DIV/0!</v>
      </c>
      <c r="G30" s="51" t="s">
        <v>128</v>
      </c>
      <c r="H30" s="49"/>
      <c r="I30" s="49"/>
      <c r="J30" s="49"/>
      <c r="K30" s="50" t="e">
        <f t="shared" si="3"/>
        <v>#DIV/0!</v>
      </c>
      <c r="L30" s="50" t="e">
        <f t="shared" si="4"/>
        <v>#DIV/0!</v>
      </c>
    </row>
    <row r="31" ht="20.25" customHeight="1" spans="1:12">
      <c r="A31" s="48" t="s">
        <v>136</v>
      </c>
      <c r="B31" s="49"/>
      <c r="C31" s="49"/>
      <c r="D31" s="49"/>
      <c r="E31" s="55" t="s">
        <v>123</v>
      </c>
      <c r="F31" s="55" t="s">
        <v>123</v>
      </c>
      <c r="G31" s="51" t="s">
        <v>130</v>
      </c>
      <c r="H31" s="49"/>
      <c r="I31" s="49"/>
      <c r="J31" s="49">
        <v>70</v>
      </c>
      <c r="K31" s="60" t="s">
        <v>123</v>
      </c>
      <c r="L31" s="60" t="s">
        <v>123</v>
      </c>
    </row>
    <row r="32" ht="20.25" customHeight="1" spans="1:12">
      <c r="A32" s="48" t="s">
        <v>137</v>
      </c>
      <c r="B32" s="49"/>
      <c r="C32" s="49"/>
      <c r="D32" s="49"/>
      <c r="E32" s="50" t="e">
        <f t="shared" si="0"/>
        <v>#DIV/0!</v>
      </c>
      <c r="F32" s="50" t="e">
        <f t="shared" si="1"/>
        <v>#DIV/0!</v>
      </c>
      <c r="G32" s="51" t="s">
        <v>138</v>
      </c>
      <c r="H32" s="49"/>
      <c r="I32" s="49"/>
      <c r="J32" s="49"/>
      <c r="K32" s="50" t="e">
        <f t="shared" si="3"/>
        <v>#DIV/0!</v>
      </c>
      <c r="L32" s="50" t="e">
        <f t="shared" si="4"/>
        <v>#DIV/0!</v>
      </c>
    </row>
    <row r="33" ht="20.25" customHeight="1" spans="1:12">
      <c r="A33" s="48" t="s">
        <v>139</v>
      </c>
      <c r="B33" s="49"/>
      <c r="C33" s="49"/>
      <c r="D33" s="49"/>
      <c r="E33" s="50" t="e">
        <f t="shared" si="0"/>
        <v>#DIV/0!</v>
      </c>
      <c r="F33" s="50" t="e">
        <f t="shared" si="1"/>
        <v>#DIV/0!</v>
      </c>
      <c r="G33" s="51" t="s">
        <v>140</v>
      </c>
      <c r="H33" s="49">
        <f>H34+H35</f>
        <v>0</v>
      </c>
      <c r="I33" s="49">
        <f t="shared" ref="I33:J33" si="11">I34+I35</f>
        <v>0</v>
      </c>
      <c r="J33" s="49">
        <f t="shared" si="11"/>
        <v>0</v>
      </c>
      <c r="K33" s="50" t="e">
        <f t="shared" si="3"/>
        <v>#DIV/0!</v>
      </c>
      <c r="L33" s="50" t="e">
        <f t="shared" si="4"/>
        <v>#DIV/0!</v>
      </c>
    </row>
    <row r="34" ht="20.25" customHeight="1" spans="1:12">
      <c r="A34" s="48" t="s">
        <v>141</v>
      </c>
      <c r="B34" s="49"/>
      <c r="C34" s="49"/>
      <c r="D34" s="49"/>
      <c r="E34" s="50" t="e">
        <f t="shared" si="0"/>
        <v>#DIV/0!</v>
      </c>
      <c r="F34" s="50" t="e">
        <f t="shared" si="1"/>
        <v>#DIV/0!</v>
      </c>
      <c r="G34" s="54" t="s">
        <v>130</v>
      </c>
      <c r="H34" s="49"/>
      <c r="I34" s="49"/>
      <c r="J34" s="49"/>
      <c r="K34" s="50" t="e">
        <f t="shared" si="3"/>
        <v>#DIV/0!</v>
      </c>
      <c r="L34" s="50" t="e">
        <f t="shared" si="4"/>
        <v>#DIV/0!</v>
      </c>
    </row>
    <row r="35" ht="20.25" customHeight="1" spans="1:12">
      <c r="A35" s="48" t="s">
        <v>142</v>
      </c>
      <c r="B35" s="49"/>
      <c r="C35" s="49"/>
      <c r="D35" s="49"/>
      <c r="E35" s="50" t="e">
        <f t="shared" si="0"/>
        <v>#DIV/0!</v>
      </c>
      <c r="F35" s="50" t="e">
        <f t="shared" si="1"/>
        <v>#DIV/0!</v>
      </c>
      <c r="G35" s="54" t="s">
        <v>143</v>
      </c>
      <c r="H35" s="49"/>
      <c r="I35" s="49"/>
      <c r="J35" s="49"/>
      <c r="K35" s="50" t="e">
        <f t="shared" si="3"/>
        <v>#DIV/0!</v>
      </c>
      <c r="L35" s="50" t="e">
        <f t="shared" si="4"/>
        <v>#DIV/0!</v>
      </c>
    </row>
    <row r="36" ht="20.25" customHeight="1" spans="1:12">
      <c r="A36" s="48"/>
      <c r="B36" s="49"/>
      <c r="C36" s="49"/>
      <c r="D36" s="49"/>
      <c r="E36" s="50"/>
      <c r="F36" s="50"/>
      <c r="G36" s="48" t="s">
        <v>144</v>
      </c>
      <c r="H36" s="49">
        <f>H37+H42</f>
        <v>0</v>
      </c>
      <c r="I36" s="49">
        <f t="shared" ref="I36:J36" si="12">I37+I42</f>
        <v>0</v>
      </c>
      <c r="J36" s="49">
        <f t="shared" si="12"/>
        <v>0</v>
      </c>
      <c r="K36" s="50" t="e">
        <f t="shared" si="3"/>
        <v>#DIV/0!</v>
      </c>
      <c r="L36" s="50" t="e">
        <f t="shared" si="4"/>
        <v>#DIV/0!</v>
      </c>
    </row>
    <row r="37" ht="20.25" customHeight="1" spans="1:12">
      <c r="A37" s="48"/>
      <c r="B37" s="49"/>
      <c r="C37" s="49"/>
      <c r="D37" s="49"/>
      <c r="E37" s="50"/>
      <c r="F37" s="50"/>
      <c r="G37" s="48" t="s">
        <v>145</v>
      </c>
      <c r="H37" s="49">
        <f>H38+H39+H40+H41</f>
        <v>0</v>
      </c>
      <c r="I37" s="49">
        <f t="shared" ref="I37:J37" si="13">I38+I39+I40+I41</f>
        <v>0</v>
      </c>
      <c r="J37" s="49">
        <f t="shared" si="13"/>
        <v>0</v>
      </c>
      <c r="K37" s="50" t="e">
        <f t="shared" si="3"/>
        <v>#DIV/0!</v>
      </c>
      <c r="L37" s="50" t="e">
        <f t="shared" si="4"/>
        <v>#DIV/0!</v>
      </c>
    </row>
    <row r="38" ht="20.25" customHeight="1" spans="1:12">
      <c r="A38" s="48"/>
      <c r="B38" s="49"/>
      <c r="C38" s="49"/>
      <c r="D38" s="49"/>
      <c r="E38" s="50"/>
      <c r="F38" s="50"/>
      <c r="G38" s="48" t="s">
        <v>146</v>
      </c>
      <c r="H38" s="49"/>
      <c r="I38" s="49"/>
      <c r="J38" s="49"/>
      <c r="K38" s="50" t="e">
        <f t="shared" si="3"/>
        <v>#DIV/0!</v>
      </c>
      <c r="L38" s="50" t="e">
        <f t="shared" si="4"/>
        <v>#DIV/0!</v>
      </c>
    </row>
    <row r="39" ht="20.25" customHeight="1" spans="1:12">
      <c r="A39" s="48"/>
      <c r="B39" s="49"/>
      <c r="C39" s="49"/>
      <c r="D39" s="49"/>
      <c r="E39" s="50"/>
      <c r="F39" s="50"/>
      <c r="G39" s="48" t="s">
        <v>147</v>
      </c>
      <c r="H39" s="49"/>
      <c r="I39" s="49"/>
      <c r="J39" s="49"/>
      <c r="K39" s="50" t="e">
        <f t="shared" si="3"/>
        <v>#DIV/0!</v>
      </c>
      <c r="L39" s="50" t="e">
        <f t="shared" si="4"/>
        <v>#DIV/0!</v>
      </c>
    </row>
    <row r="40" ht="20.25" customHeight="1" spans="1:12">
      <c r="A40" s="48"/>
      <c r="B40" s="49"/>
      <c r="C40" s="49"/>
      <c r="D40" s="49"/>
      <c r="E40" s="50"/>
      <c r="F40" s="50"/>
      <c r="G40" s="48" t="s">
        <v>148</v>
      </c>
      <c r="H40" s="49"/>
      <c r="I40" s="49"/>
      <c r="J40" s="49"/>
      <c r="K40" s="50" t="e">
        <f t="shared" si="3"/>
        <v>#DIV/0!</v>
      </c>
      <c r="L40" s="50" t="e">
        <f t="shared" si="4"/>
        <v>#DIV/0!</v>
      </c>
    </row>
    <row r="41" ht="20.25" customHeight="1" spans="1:12">
      <c r="A41" s="48"/>
      <c r="B41" s="49"/>
      <c r="C41" s="49"/>
      <c r="D41" s="49"/>
      <c r="E41" s="50"/>
      <c r="F41" s="50"/>
      <c r="G41" s="48" t="s">
        <v>149</v>
      </c>
      <c r="H41" s="49"/>
      <c r="I41" s="49"/>
      <c r="J41" s="49"/>
      <c r="K41" s="50" t="e">
        <f t="shared" si="3"/>
        <v>#DIV/0!</v>
      </c>
      <c r="L41" s="50" t="e">
        <f t="shared" si="4"/>
        <v>#DIV/0!</v>
      </c>
    </row>
    <row r="42" ht="20.25" customHeight="1" spans="1:12">
      <c r="A42" s="48"/>
      <c r="B42" s="49"/>
      <c r="C42" s="49"/>
      <c r="D42" s="49"/>
      <c r="E42" s="50"/>
      <c r="F42" s="50"/>
      <c r="G42" s="48" t="s">
        <v>150</v>
      </c>
      <c r="H42" s="49">
        <f>H43+H44+H45+H46</f>
        <v>0</v>
      </c>
      <c r="I42" s="49">
        <f t="shared" ref="I42:J42" si="14">I43+I44+I45+I46</f>
        <v>0</v>
      </c>
      <c r="J42" s="49">
        <f t="shared" si="14"/>
        <v>0</v>
      </c>
      <c r="K42" s="50" t="e">
        <f t="shared" si="3"/>
        <v>#DIV/0!</v>
      </c>
      <c r="L42" s="50" t="e">
        <f t="shared" si="4"/>
        <v>#DIV/0!</v>
      </c>
    </row>
    <row r="43" ht="20.25" customHeight="1" spans="1:12">
      <c r="A43" s="48"/>
      <c r="B43" s="49"/>
      <c r="C43" s="49"/>
      <c r="D43" s="49"/>
      <c r="E43" s="50"/>
      <c r="F43" s="50"/>
      <c r="G43" s="48" t="s">
        <v>151</v>
      </c>
      <c r="H43" s="49"/>
      <c r="I43" s="49"/>
      <c r="J43" s="49"/>
      <c r="K43" s="50" t="e">
        <f t="shared" si="3"/>
        <v>#DIV/0!</v>
      </c>
      <c r="L43" s="50" t="e">
        <f t="shared" si="4"/>
        <v>#DIV/0!</v>
      </c>
    </row>
    <row r="44" ht="20.25" customHeight="1" spans="1:12">
      <c r="A44" s="48"/>
      <c r="B44" s="49"/>
      <c r="C44" s="49"/>
      <c r="D44" s="49"/>
      <c r="E44" s="50"/>
      <c r="F44" s="50"/>
      <c r="G44" s="48" t="s">
        <v>152</v>
      </c>
      <c r="H44" s="49"/>
      <c r="I44" s="49"/>
      <c r="J44" s="49"/>
      <c r="K44" s="50" t="e">
        <f t="shared" si="3"/>
        <v>#DIV/0!</v>
      </c>
      <c r="L44" s="50" t="e">
        <f t="shared" si="4"/>
        <v>#DIV/0!</v>
      </c>
    </row>
    <row r="45" ht="20.25" customHeight="1" spans="1:12">
      <c r="A45" s="48"/>
      <c r="B45" s="49"/>
      <c r="C45" s="49"/>
      <c r="D45" s="49"/>
      <c r="E45" s="50"/>
      <c r="F45" s="50"/>
      <c r="G45" s="48" t="s">
        <v>153</v>
      </c>
      <c r="H45" s="49"/>
      <c r="I45" s="49"/>
      <c r="J45" s="49"/>
      <c r="K45" s="50" t="e">
        <f t="shared" si="3"/>
        <v>#DIV/0!</v>
      </c>
      <c r="L45" s="50" t="e">
        <f t="shared" si="4"/>
        <v>#DIV/0!</v>
      </c>
    </row>
    <row r="46" ht="20.25" customHeight="1" spans="1:12">
      <c r="A46" s="48"/>
      <c r="B46" s="49"/>
      <c r="C46" s="49"/>
      <c r="D46" s="49"/>
      <c r="E46" s="50"/>
      <c r="F46" s="50"/>
      <c r="G46" s="48" t="s">
        <v>154</v>
      </c>
      <c r="H46" s="49"/>
      <c r="I46" s="49"/>
      <c r="J46" s="49"/>
      <c r="K46" s="50" t="e">
        <f t="shared" si="3"/>
        <v>#DIV/0!</v>
      </c>
      <c r="L46" s="50" t="e">
        <f t="shared" si="4"/>
        <v>#DIV/0!</v>
      </c>
    </row>
    <row r="47" ht="20.25" customHeight="1" spans="1:12">
      <c r="A47" s="48"/>
      <c r="B47" s="49"/>
      <c r="C47" s="49"/>
      <c r="D47" s="49"/>
      <c r="E47" s="50"/>
      <c r="F47" s="50"/>
      <c r="G47" s="48" t="s">
        <v>155</v>
      </c>
      <c r="H47" s="49">
        <f>H48+H64+H68+H69+H75+H79+H83+H87+H93+H96</f>
        <v>91907</v>
      </c>
      <c r="I47" s="49">
        <f t="shared" ref="I47:J47" si="15">I48+I64+I68+I69+I75+I79+I83+I87+I93+I96</f>
        <v>141216</v>
      </c>
      <c r="J47" s="49">
        <f t="shared" si="15"/>
        <v>63959.58</v>
      </c>
      <c r="K47" s="50">
        <f t="shared" si="3"/>
        <v>0.695916306701339</v>
      </c>
      <c r="L47" s="50">
        <f t="shared" si="4"/>
        <v>0.452920207341944</v>
      </c>
    </row>
    <row r="48" ht="20.25" customHeight="1" spans="1:12">
      <c r="A48" s="56"/>
      <c r="B48" s="57"/>
      <c r="C48" s="57"/>
      <c r="D48" s="49"/>
      <c r="E48" s="58"/>
      <c r="F48" s="58"/>
      <c r="G48" s="48" t="s">
        <v>156</v>
      </c>
      <c r="H48" s="57">
        <f>H49+H50+H51+H52+H53+H54+H55+H56+H57+H58+H59+H60+H61+H62+H63</f>
        <v>91907</v>
      </c>
      <c r="I48" s="57">
        <f t="shared" ref="I48:J48" si="16">I49+I50+I51+I52+I53+I54+I55+I56+I57+I58+I59+I60+I61+I62+I63</f>
        <v>140628</v>
      </c>
      <c r="J48" s="57">
        <f t="shared" si="16"/>
        <v>63959.58</v>
      </c>
      <c r="K48" s="58">
        <f t="shared" si="3"/>
        <v>0.695916306701339</v>
      </c>
      <c r="L48" s="58">
        <f t="shared" si="4"/>
        <v>0.454813977301818</v>
      </c>
    </row>
    <row r="49" ht="20.25" customHeight="1" spans="1:12">
      <c r="A49" s="48"/>
      <c r="B49" s="49"/>
      <c r="C49" s="49"/>
      <c r="D49" s="49"/>
      <c r="E49" s="50"/>
      <c r="F49" s="50"/>
      <c r="G49" s="51" t="s">
        <v>157</v>
      </c>
      <c r="H49" s="49">
        <f>91912-5</f>
        <v>91907</v>
      </c>
      <c r="I49" s="49">
        <v>136394</v>
      </c>
      <c r="J49" s="49">
        <v>63959.58</v>
      </c>
      <c r="K49" s="50">
        <f t="shared" si="3"/>
        <v>0.695916306701339</v>
      </c>
      <c r="L49" s="50">
        <f t="shared" si="4"/>
        <v>0.468932504362362</v>
      </c>
    </row>
    <row r="50" ht="20.25" customHeight="1" spans="1:12">
      <c r="A50" s="48"/>
      <c r="B50" s="49"/>
      <c r="C50" s="49"/>
      <c r="D50" s="49"/>
      <c r="E50" s="50"/>
      <c r="F50" s="50"/>
      <c r="G50" s="51" t="s">
        <v>158</v>
      </c>
      <c r="H50" s="49"/>
      <c r="I50" s="49">
        <v>0</v>
      </c>
      <c r="J50" s="49"/>
      <c r="K50" s="50" t="e">
        <f t="shared" si="3"/>
        <v>#DIV/0!</v>
      </c>
      <c r="L50" s="50" t="e">
        <f t="shared" si="4"/>
        <v>#DIV/0!</v>
      </c>
    </row>
    <row r="51" ht="20.25" customHeight="1" spans="1:12">
      <c r="A51" s="48"/>
      <c r="B51" s="49"/>
      <c r="C51" s="49"/>
      <c r="D51" s="49"/>
      <c r="E51" s="50"/>
      <c r="F51" s="50"/>
      <c r="G51" s="51" t="s">
        <v>159</v>
      </c>
      <c r="H51" s="49"/>
      <c r="I51" s="49"/>
      <c r="J51" s="49"/>
      <c r="K51" s="50" t="e">
        <f t="shared" si="3"/>
        <v>#DIV/0!</v>
      </c>
      <c r="L51" s="50" t="e">
        <f t="shared" si="4"/>
        <v>#DIV/0!</v>
      </c>
    </row>
    <row r="52" ht="20.25" customHeight="1" spans="1:12">
      <c r="A52" s="51"/>
      <c r="B52" s="49"/>
      <c r="C52" s="49"/>
      <c r="D52" s="49"/>
      <c r="E52" s="50"/>
      <c r="F52" s="50"/>
      <c r="G52" s="51" t="s">
        <v>160</v>
      </c>
      <c r="H52" s="49"/>
      <c r="I52" s="49">
        <v>0</v>
      </c>
      <c r="J52" s="49"/>
      <c r="K52" s="50" t="e">
        <f t="shared" si="3"/>
        <v>#DIV/0!</v>
      </c>
      <c r="L52" s="50" t="e">
        <f t="shared" si="4"/>
        <v>#DIV/0!</v>
      </c>
    </row>
    <row r="53" ht="20.25" customHeight="1" spans="1:12">
      <c r="A53" s="51"/>
      <c r="B53" s="49"/>
      <c r="C53" s="49"/>
      <c r="D53" s="49"/>
      <c r="E53" s="50"/>
      <c r="F53" s="50"/>
      <c r="G53" s="51" t="s">
        <v>34</v>
      </c>
      <c r="H53" s="49"/>
      <c r="I53" s="49">
        <v>144</v>
      </c>
      <c r="J53" s="49"/>
      <c r="K53" s="50" t="e">
        <f t="shared" si="3"/>
        <v>#DIV/0!</v>
      </c>
      <c r="L53" s="50">
        <f t="shared" si="4"/>
        <v>0</v>
      </c>
    </row>
    <row r="54" ht="20.25" customHeight="1" spans="1:12">
      <c r="A54" s="51"/>
      <c r="B54" s="49"/>
      <c r="C54" s="49"/>
      <c r="D54" s="49"/>
      <c r="E54" s="50"/>
      <c r="F54" s="50"/>
      <c r="G54" s="51" t="s">
        <v>161</v>
      </c>
      <c r="H54" s="49"/>
      <c r="I54" s="49">
        <v>0</v>
      </c>
      <c r="J54" s="49"/>
      <c r="K54" s="50" t="e">
        <f t="shared" si="3"/>
        <v>#DIV/0!</v>
      </c>
      <c r="L54" s="50" t="e">
        <f t="shared" si="4"/>
        <v>#DIV/0!</v>
      </c>
    </row>
    <row r="55" ht="20.25" customHeight="1" spans="1:12">
      <c r="A55" s="51"/>
      <c r="B55" s="49"/>
      <c r="C55" s="49"/>
      <c r="D55" s="49"/>
      <c r="E55" s="50"/>
      <c r="F55" s="50"/>
      <c r="G55" s="51" t="s">
        <v>162</v>
      </c>
      <c r="H55" s="49"/>
      <c r="I55" s="49">
        <v>0</v>
      </c>
      <c r="J55" s="49"/>
      <c r="K55" s="50" t="e">
        <f t="shared" si="3"/>
        <v>#DIV/0!</v>
      </c>
      <c r="L55" s="50" t="e">
        <f t="shared" si="4"/>
        <v>#DIV/0!</v>
      </c>
    </row>
    <row r="56" ht="20.25" customHeight="1" spans="1:12">
      <c r="A56" s="51"/>
      <c r="B56" s="49"/>
      <c r="C56" s="49"/>
      <c r="D56" s="49"/>
      <c r="E56" s="50"/>
      <c r="F56" s="50"/>
      <c r="G56" s="51" t="s">
        <v>163</v>
      </c>
      <c r="H56" s="49"/>
      <c r="I56" s="49">
        <v>0</v>
      </c>
      <c r="J56" s="49"/>
      <c r="K56" s="50" t="e">
        <f t="shared" si="3"/>
        <v>#DIV/0!</v>
      </c>
      <c r="L56" s="50" t="e">
        <f t="shared" si="4"/>
        <v>#DIV/0!</v>
      </c>
    </row>
    <row r="57" ht="20.25" customHeight="1" spans="1:12">
      <c r="A57" s="48"/>
      <c r="B57" s="49"/>
      <c r="C57" s="49"/>
      <c r="D57" s="49"/>
      <c r="E57" s="50"/>
      <c r="F57" s="50"/>
      <c r="G57" s="51" t="s">
        <v>35</v>
      </c>
      <c r="H57" s="49"/>
      <c r="I57" s="49">
        <v>400</v>
      </c>
      <c r="J57" s="49"/>
      <c r="K57" s="50" t="e">
        <f t="shared" si="3"/>
        <v>#DIV/0!</v>
      </c>
      <c r="L57" s="50">
        <f t="shared" si="4"/>
        <v>0</v>
      </c>
    </row>
    <row r="58" ht="20.25" customHeight="1" spans="1:12">
      <c r="A58" s="48"/>
      <c r="B58" s="49"/>
      <c r="C58" s="49"/>
      <c r="D58" s="49"/>
      <c r="E58" s="50"/>
      <c r="F58" s="50"/>
      <c r="G58" s="51" t="s">
        <v>164</v>
      </c>
      <c r="H58" s="49"/>
      <c r="I58" s="49">
        <v>0</v>
      </c>
      <c r="J58" s="49"/>
      <c r="K58" s="50" t="e">
        <f t="shared" si="3"/>
        <v>#DIV/0!</v>
      </c>
      <c r="L58" s="50" t="e">
        <f t="shared" si="4"/>
        <v>#DIV/0!</v>
      </c>
    </row>
    <row r="59" ht="20.25" customHeight="1" spans="1:12">
      <c r="A59" s="48"/>
      <c r="B59" s="49"/>
      <c r="C59" s="49"/>
      <c r="D59" s="49"/>
      <c r="E59" s="50"/>
      <c r="F59" s="50"/>
      <c r="G59" s="51" t="s">
        <v>165</v>
      </c>
      <c r="H59" s="49"/>
      <c r="I59" s="49">
        <v>0</v>
      </c>
      <c r="J59" s="49"/>
      <c r="K59" s="50" t="e">
        <f t="shared" si="3"/>
        <v>#DIV/0!</v>
      </c>
      <c r="L59" s="50" t="e">
        <f t="shared" si="4"/>
        <v>#DIV/0!</v>
      </c>
    </row>
    <row r="60" ht="20.25" customHeight="1" spans="1:12">
      <c r="A60" s="48"/>
      <c r="B60" s="49"/>
      <c r="C60" s="49"/>
      <c r="D60" s="49"/>
      <c r="E60" s="50"/>
      <c r="F60" s="50"/>
      <c r="G60" s="51" t="s">
        <v>166</v>
      </c>
      <c r="H60" s="49"/>
      <c r="I60" s="49">
        <v>3690</v>
      </c>
      <c r="J60" s="49"/>
      <c r="K60" s="50" t="e">
        <f t="shared" si="3"/>
        <v>#DIV/0!</v>
      </c>
      <c r="L60" s="50">
        <f t="shared" si="4"/>
        <v>0</v>
      </c>
    </row>
    <row r="61" ht="20.25" customHeight="1" spans="1:12">
      <c r="A61" s="48"/>
      <c r="B61" s="49"/>
      <c r="C61" s="49"/>
      <c r="D61" s="49"/>
      <c r="E61" s="50"/>
      <c r="F61" s="50"/>
      <c r="G61" s="51" t="s">
        <v>167</v>
      </c>
      <c r="H61" s="49"/>
      <c r="I61" s="49"/>
      <c r="J61" s="49"/>
      <c r="K61" s="50" t="e">
        <f t="shared" si="3"/>
        <v>#DIV/0!</v>
      </c>
      <c r="L61" s="50" t="e">
        <f t="shared" si="4"/>
        <v>#DIV/0!</v>
      </c>
    </row>
    <row r="62" ht="20.25" customHeight="1" spans="1:12">
      <c r="A62" s="48"/>
      <c r="B62" s="49"/>
      <c r="C62" s="49"/>
      <c r="D62" s="49"/>
      <c r="E62" s="50"/>
      <c r="F62" s="50"/>
      <c r="G62" s="51" t="s">
        <v>168</v>
      </c>
      <c r="H62" s="49"/>
      <c r="I62" s="49"/>
      <c r="J62" s="49"/>
      <c r="K62" s="50" t="e">
        <f t="shared" si="3"/>
        <v>#DIV/0!</v>
      </c>
      <c r="L62" s="50" t="e">
        <f t="shared" si="4"/>
        <v>#DIV/0!</v>
      </c>
    </row>
    <row r="63" ht="20.25" customHeight="1" spans="1:12">
      <c r="A63" s="48"/>
      <c r="B63" s="49"/>
      <c r="C63" s="49"/>
      <c r="D63" s="49"/>
      <c r="E63" s="50"/>
      <c r="F63" s="50"/>
      <c r="G63" s="51" t="s">
        <v>169</v>
      </c>
      <c r="H63" s="49"/>
      <c r="I63" s="49"/>
      <c r="J63" s="49"/>
      <c r="K63" s="50" t="e">
        <f t="shared" si="3"/>
        <v>#DIV/0!</v>
      </c>
      <c r="L63" s="50" t="e">
        <f t="shared" si="4"/>
        <v>#DIV/0!</v>
      </c>
    </row>
    <row r="64" ht="20.25" customHeight="1" spans="1:12">
      <c r="A64" s="48"/>
      <c r="B64" s="49"/>
      <c r="C64" s="49"/>
      <c r="D64" s="49"/>
      <c r="E64" s="50"/>
      <c r="F64" s="50"/>
      <c r="G64" s="48" t="s">
        <v>170</v>
      </c>
      <c r="H64" s="49">
        <f>H65+H66+H67</f>
        <v>0</v>
      </c>
      <c r="I64" s="49">
        <f t="shared" ref="I64:J64" si="17">I65+I66+I67</f>
        <v>0</v>
      </c>
      <c r="J64" s="49">
        <f t="shared" si="17"/>
        <v>0</v>
      </c>
      <c r="K64" s="50" t="e">
        <f t="shared" si="3"/>
        <v>#DIV/0!</v>
      </c>
      <c r="L64" s="50" t="e">
        <f t="shared" si="4"/>
        <v>#DIV/0!</v>
      </c>
    </row>
    <row r="65" ht="20.25" customHeight="1" spans="1:12">
      <c r="A65" s="48"/>
      <c r="B65" s="49"/>
      <c r="C65" s="49"/>
      <c r="D65" s="49"/>
      <c r="E65" s="50"/>
      <c r="F65" s="50"/>
      <c r="G65" s="51" t="s">
        <v>157</v>
      </c>
      <c r="H65" s="49"/>
      <c r="I65" s="49"/>
      <c r="J65" s="49"/>
      <c r="K65" s="50" t="e">
        <f t="shared" si="3"/>
        <v>#DIV/0!</v>
      </c>
      <c r="L65" s="50" t="e">
        <f t="shared" si="4"/>
        <v>#DIV/0!</v>
      </c>
    </row>
    <row r="66" ht="20.25" customHeight="1" spans="1:12">
      <c r="A66" s="48"/>
      <c r="B66" s="49"/>
      <c r="C66" s="49"/>
      <c r="D66" s="49"/>
      <c r="E66" s="50"/>
      <c r="F66" s="50"/>
      <c r="G66" s="51" t="s">
        <v>158</v>
      </c>
      <c r="H66" s="49"/>
      <c r="I66" s="49"/>
      <c r="J66" s="49"/>
      <c r="K66" s="50" t="e">
        <f t="shared" si="3"/>
        <v>#DIV/0!</v>
      </c>
      <c r="L66" s="50" t="e">
        <f t="shared" si="4"/>
        <v>#DIV/0!</v>
      </c>
    </row>
    <row r="67" ht="20.25" customHeight="1" spans="1:12">
      <c r="A67" s="48"/>
      <c r="B67" s="49"/>
      <c r="C67" s="49"/>
      <c r="D67" s="49"/>
      <c r="E67" s="50"/>
      <c r="F67" s="50"/>
      <c r="G67" s="51" t="s">
        <v>171</v>
      </c>
      <c r="H67" s="49"/>
      <c r="I67" s="49"/>
      <c r="J67" s="49"/>
      <c r="K67" s="50" t="e">
        <f t="shared" si="3"/>
        <v>#DIV/0!</v>
      </c>
      <c r="L67" s="50" t="e">
        <f t="shared" si="4"/>
        <v>#DIV/0!</v>
      </c>
    </row>
    <row r="68" ht="20.25" customHeight="1" spans="1:12">
      <c r="A68" s="48"/>
      <c r="B68" s="49"/>
      <c r="C68" s="49"/>
      <c r="D68" s="49"/>
      <c r="E68" s="50"/>
      <c r="F68" s="50"/>
      <c r="G68" s="48" t="s">
        <v>172</v>
      </c>
      <c r="H68" s="49"/>
      <c r="I68" s="49"/>
      <c r="J68" s="49"/>
      <c r="K68" s="50" t="e">
        <f t="shared" si="3"/>
        <v>#DIV/0!</v>
      </c>
      <c r="L68" s="50" t="e">
        <f t="shared" si="4"/>
        <v>#DIV/0!</v>
      </c>
    </row>
    <row r="69" ht="20.25" customHeight="1" spans="1:12">
      <c r="A69" s="48"/>
      <c r="B69" s="49"/>
      <c r="C69" s="49"/>
      <c r="D69" s="49"/>
      <c r="E69" s="50"/>
      <c r="F69" s="50"/>
      <c r="G69" s="48" t="s">
        <v>173</v>
      </c>
      <c r="H69" s="49">
        <f>H70+H71+H72+H73+H74</f>
        <v>0</v>
      </c>
      <c r="I69" s="49">
        <f t="shared" ref="I69:J69" si="18">I70+I71+I72+I73+I74</f>
        <v>0</v>
      </c>
      <c r="J69" s="49">
        <f t="shared" si="18"/>
        <v>0</v>
      </c>
      <c r="K69" s="50" t="e">
        <f t="shared" si="3"/>
        <v>#DIV/0!</v>
      </c>
      <c r="L69" s="50" t="e">
        <f t="shared" si="4"/>
        <v>#DIV/0!</v>
      </c>
    </row>
    <row r="70" ht="20.25" customHeight="1" spans="1:12">
      <c r="A70" s="48"/>
      <c r="B70" s="49"/>
      <c r="C70" s="49"/>
      <c r="D70" s="49"/>
      <c r="E70" s="50"/>
      <c r="F70" s="50"/>
      <c r="G70" s="51" t="s">
        <v>38</v>
      </c>
      <c r="H70" s="49"/>
      <c r="I70" s="49"/>
      <c r="J70" s="49"/>
      <c r="K70" s="50" t="e">
        <f t="shared" si="3"/>
        <v>#DIV/0!</v>
      </c>
      <c r="L70" s="50" t="e">
        <f t="shared" si="4"/>
        <v>#DIV/0!</v>
      </c>
    </row>
    <row r="71" ht="20.25" customHeight="1" spans="1:12">
      <c r="A71" s="48"/>
      <c r="B71" s="49"/>
      <c r="C71" s="49"/>
      <c r="D71" s="49"/>
      <c r="E71" s="50"/>
      <c r="F71" s="50"/>
      <c r="G71" s="51" t="s">
        <v>174</v>
      </c>
      <c r="H71" s="49"/>
      <c r="I71" s="49"/>
      <c r="J71" s="49"/>
      <c r="K71" s="50" t="e">
        <f t="shared" si="3"/>
        <v>#DIV/0!</v>
      </c>
      <c r="L71" s="50" t="e">
        <f t="shared" si="4"/>
        <v>#DIV/0!</v>
      </c>
    </row>
    <row r="72" ht="20.25" customHeight="1" spans="1:12">
      <c r="A72" s="48"/>
      <c r="B72" s="49"/>
      <c r="C72" s="49"/>
      <c r="D72" s="49"/>
      <c r="E72" s="50"/>
      <c r="F72" s="50"/>
      <c r="G72" s="51" t="s">
        <v>175</v>
      </c>
      <c r="H72" s="49"/>
      <c r="I72" s="49"/>
      <c r="J72" s="49"/>
      <c r="K72" s="50" t="e">
        <f t="shared" ref="K72:K135" si="19">J72/H72</f>
        <v>#DIV/0!</v>
      </c>
      <c r="L72" s="50" t="e">
        <f t="shared" ref="L72:L135" si="20">J72/I72</f>
        <v>#DIV/0!</v>
      </c>
    </row>
    <row r="73" ht="20.25" customHeight="1" spans="1:12">
      <c r="A73" s="48"/>
      <c r="B73" s="49"/>
      <c r="C73" s="49"/>
      <c r="D73" s="49"/>
      <c r="E73" s="50"/>
      <c r="F73" s="50"/>
      <c r="G73" s="51" t="s">
        <v>176</v>
      </c>
      <c r="H73" s="49"/>
      <c r="I73" s="49"/>
      <c r="J73" s="49"/>
      <c r="K73" s="50" t="e">
        <f t="shared" si="19"/>
        <v>#DIV/0!</v>
      </c>
      <c r="L73" s="50" t="e">
        <f t="shared" si="20"/>
        <v>#DIV/0!</v>
      </c>
    </row>
    <row r="74" ht="20.25" customHeight="1" spans="1:12">
      <c r="A74" s="48"/>
      <c r="B74" s="49"/>
      <c r="C74" s="49"/>
      <c r="D74" s="49"/>
      <c r="E74" s="50"/>
      <c r="F74" s="50"/>
      <c r="G74" s="51" t="s">
        <v>177</v>
      </c>
      <c r="H74" s="49"/>
      <c r="I74" s="49"/>
      <c r="J74" s="49"/>
      <c r="K74" s="50" t="e">
        <f t="shared" si="19"/>
        <v>#DIV/0!</v>
      </c>
      <c r="L74" s="50" t="e">
        <f t="shared" si="20"/>
        <v>#DIV/0!</v>
      </c>
    </row>
    <row r="75" ht="20.25" customHeight="1" spans="1:12">
      <c r="A75" s="48"/>
      <c r="B75" s="49"/>
      <c r="C75" s="49"/>
      <c r="D75" s="49"/>
      <c r="E75" s="50"/>
      <c r="F75" s="50"/>
      <c r="G75" s="48" t="s">
        <v>178</v>
      </c>
      <c r="H75" s="49">
        <f>H76+H77+H78</f>
        <v>0</v>
      </c>
      <c r="I75" s="49">
        <f t="shared" ref="I75:J75" si="21">I76+I77+I78</f>
        <v>0</v>
      </c>
      <c r="J75" s="49">
        <f t="shared" si="21"/>
        <v>0</v>
      </c>
      <c r="K75" s="50" t="e">
        <f t="shared" si="19"/>
        <v>#DIV/0!</v>
      </c>
      <c r="L75" s="50" t="e">
        <f t="shared" si="20"/>
        <v>#DIV/0!</v>
      </c>
    </row>
    <row r="76" ht="20.25" customHeight="1" spans="1:12">
      <c r="A76" s="48"/>
      <c r="B76" s="49"/>
      <c r="C76" s="49"/>
      <c r="D76" s="49"/>
      <c r="E76" s="50"/>
      <c r="F76" s="50"/>
      <c r="G76" s="48" t="s">
        <v>179</v>
      </c>
      <c r="H76" s="49"/>
      <c r="I76" s="49"/>
      <c r="J76" s="49"/>
      <c r="K76" s="50" t="e">
        <f t="shared" si="19"/>
        <v>#DIV/0!</v>
      </c>
      <c r="L76" s="50" t="e">
        <f t="shared" si="20"/>
        <v>#DIV/0!</v>
      </c>
    </row>
    <row r="77" ht="20.25" customHeight="1" spans="1:12">
      <c r="A77" s="48"/>
      <c r="B77" s="49"/>
      <c r="C77" s="49"/>
      <c r="D77" s="49"/>
      <c r="E77" s="50"/>
      <c r="F77" s="50"/>
      <c r="G77" s="48" t="s">
        <v>180</v>
      </c>
      <c r="H77" s="49"/>
      <c r="I77" s="49"/>
      <c r="J77" s="49"/>
      <c r="K77" s="50" t="e">
        <f t="shared" si="19"/>
        <v>#DIV/0!</v>
      </c>
      <c r="L77" s="50" t="e">
        <f t="shared" si="20"/>
        <v>#DIV/0!</v>
      </c>
    </row>
    <row r="78" ht="20.25" customHeight="1" spans="1:12">
      <c r="A78" s="48"/>
      <c r="B78" s="49"/>
      <c r="C78" s="49"/>
      <c r="D78" s="49"/>
      <c r="E78" s="50"/>
      <c r="F78" s="50"/>
      <c r="G78" s="48" t="s">
        <v>181</v>
      </c>
      <c r="H78" s="49"/>
      <c r="I78" s="49"/>
      <c r="J78" s="49"/>
      <c r="K78" s="50" t="e">
        <f t="shared" si="19"/>
        <v>#DIV/0!</v>
      </c>
      <c r="L78" s="50" t="e">
        <f t="shared" si="20"/>
        <v>#DIV/0!</v>
      </c>
    </row>
    <row r="79" ht="20.25" customHeight="1" spans="1:12">
      <c r="A79" s="48"/>
      <c r="B79" s="49"/>
      <c r="C79" s="49"/>
      <c r="D79" s="49"/>
      <c r="E79" s="50"/>
      <c r="F79" s="50"/>
      <c r="G79" s="48" t="s">
        <v>182</v>
      </c>
      <c r="H79" s="49">
        <f>H80+H81+H82</f>
        <v>0</v>
      </c>
      <c r="I79" s="49">
        <f t="shared" ref="I79:J79" si="22">I80+I81+I82</f>
        <v>0</v>
      </c>
      <c r="J79" s="49">
        <f t="shared" si="22"/>
        <v>0</v>
      </c>
      <c r="K79" s="50" t="e">
        <f t="shared" si="19"/>
        <v>#DIV/0!</v>
      </c>
      <c r="L79" s="50" t="e">
        <f t="shared" si="20"/>
        <v>#DIV/0!</v>
      </c>
    </row>
    <row r="80" ht="20.25" customHeight="1" spans="1:12">
      <c r="A80" s="48"/>
      <c r="B80" s="49"/>
      <c r="C80" s="49"/>
      <c r="D80" s="49"/>
      <c r="E80" s="50"/>
      <c r="F80" s="50"/>
      <c r="G80" s="54" t="s">
        <v>157</v>
      </c>
      <c r="H80" s="49"/>
      <c r="I80" s="49"/>
      <c r="J80" s="49"/>
      <c r="K80" s="50" t="e">
        <f t="shared" si="19"/>
        <v>#DIV/0!</v>
      </c>
      <c r="L80" s="50" t="e">
        <f t="shared" si="20"/>
        <v>#DIV/0!</v>
      </c>
    </row>
    <row r="81" ht="20.25" customHeight="1" spans="1:12">
      <c r="A81" s="48"/>
      <c r="B81" s="49"/>
      <c r="C81" s="49"/>
      <c r="D81" s="49"/>
      <c r="E81" s="50"/>
      <c r="F81" s="50"/>
      <c r="G81" s="54" t="s">
        <v>158</v>
      </c>
      <c r="H81" s="49"/>
      <c r="I81" s="49"/>
      <c r="J81" s="49"/>
      <c r="K81" s="50" t="e">
        <f t="shared" si="19"/>
        <v>#DIV/0!</v>
      </c>
      <c r="L81" s="50" t="e">
        <f t="shared" si="20"/>
        <v>#DIV/0!</v>
      </c>
    </row>
    <row r="82" ht="20.25" customHeight="1" spans="1:12">
      <c r="A82" s="48"/>
      <c r="B82" s="49"/>
      <c r="C82" s="49"/>
      <c r="D82" s="49"/>
      <c r="E82" s="50"/>
      <c r="F82" s="50"/>
      <c r="G82" s="54" t="s">
        <v>183</v>
      </c>
      <c r="H82" s="49"/>
      <c r="I82" s="49"/>
      <c r="J82" s="49"/>
      <c r="K82" s="50" t="e">
        <f t="shared" si="19"/>
        <v>#DIV/0!</v>
      </c>
      <c r="L82" s="50" t="e">
        <f t="shared" si="20"/>
        <v>#DIV/0!</v>
      </c>
    </row>
    <row r="83" ht="20.25" customHeight="1" spans="1:12">
      <c r="A83" s="48"/>
      <c r="B83" s="49"/>
      <c r="C83" s="49"/>
      <c r="D83" s="49"/>
      <c r="E83" s="50"/>
      <c r="F83" s="50"/>
      <c r="G83" s="48" t="s">
        <v>184</v>
      </c>
      <c r="H83" s="49">
        <f>H84+H85+H86</f>
        <v>0</v>
      </c>
      <c r="I83" s="49">
        <f t="shared" ref="I83:J83" si="23">I84+I85+I86</f>
        <v>0</v>
      </c>
      <c r="J83" s="49">
        <f t="shared" si="23"/>
        <v>0</v>
      </c>
      <c r="K83" s="50" t="e">
        <f t="shared" si="19"/>
        <v>#DIV/0!</v>
      </c>
      <c r="L83" s="50" t="e">
        <f t="shared" si="20"/>
        <v>#DIV/0!</v>
      </c>
    </row>
    <row r="84" ht="20.25" customHeight="1" spans="1:12">
      <c r="A84" s="48"/>
      <c r="B84" s="49"/>
      <c r="C84" s="49"/>
      <c r="D84" s="49"/>
      <c r="E84" s="50"/>
      <c r="F84" s="50"/>
      <c r="G84" s="54" t="s">
        <v>157</v>
      </c>
      <c r="H84" s="49"/>
      <c r="I84" s="49"/>
      <c r="J84" s="49"/>
      <c r="K84" s="50" t="e">
        <f t="shared" si="19"/>
        <v>#DIV/0!</v>
      </c>
      <c r="L84" s="50" t="e">
        <f t="shared" si="20"/>
        <v>#DIV/0!</v>
      </c>
    </row>
    <row r="85" ht="20.25" customHeight="1" spans="1:12">
      <c r="A85" s="48"/>
      <c r="B85" s="49"/>
      <c r="C85" s="49"/>
      <c r="D85" s="49"/>
      <c r="E85" s="50"/>
      <c r="F85" s="50"/>
      <c r="G85" s="54" t="s">
        <v>158</v>
      </c>
      <c r="H85" s="49"/>
      <c r="I85" s="49"/>
      <c r="J85" s="49"/>
      <c r="K85" s="50" t="e">
        <f t="shared" si="19"/>
        <v>#DIV/0!</v>
      </c>
      <c r="L85" s="50" t="e">
        <f t="shared" si="20"/>
        <v>#DIV/0!</v>
      </c>
    </row>
    <row r="86" ht="20.25" customHeight="1" spans="1:12">
      <c r="A86" s="48"/>
      <c r="B86" s="49"/>
      <c r="C86" s="49"/>
      <c r="D86" s="49"/>
      <c r="E86" s="50"/>
      <c r="F86" s="50"/>
      <c r="G86" s="54" t="s">
        <v>185</v>
      </c>
      <c r="H86" s="49"/>
      <c r="I86" s="49"/>
      <c r="J86" s="49"/>
      <c r="K86" s="50" t="e">
        <f t="shared" si="19"/>
        <v>#DIV/0!</v>
      </c>
      <c r="L86" s="50" t="e">
        <f t="shared" si="20"/>
        <v>#DIV/0!</v>
      </c>
    </row>
    <row r="87" ht="20.25" customHeight="1" spans="1:12">
      <c r="A87" s="48"/>
      <c r="B87" s="49"/>
      <c r="C87" s="49"/>
      <c r="D87" s="49"/>
      <c r="E87" s="50"/>
      <c r="F87" s="50"/>
      <c r="G87" s="48" t="s">
        <v>186</v>
      </c>
      <c r="H87" s="49">
        <f>H88+H89+H90+H91+H92</f>
        <v>0</v>
      </c>
      <c r="I87" s="49">
        <f t="shared" ref="I87:J87" si="24">I88+I89+I90+I91+I92</f>
        <v>588</v>
      </c>
      <c r="J87" s="49">
        <f t="shared" si="24"/>
        <v>0</v>
      </c>
      <c r="K87" s="50" t="e">
        <f t="shared" si="19"/>
        <v>#DIV/0!</v>
      </c>
      <c r="L87" s="50">
        <f t="shared" si="20"/>
        <v>0</v>
      </c>
    </row>
    <row r="88" ht="20.25" customHeight="1" spans="1:12">
      <c r="A88" s="48"/>
      <c r="B88" s="49"/>
      <c r="C88" s="49"/>
      <c r="D88" s="49"/>
      <c r="E88" s="50"/>
      <c r="F88" s="50"/>
      <c r="G88" s="54" t="s">
        <v>38</v>
      </c>
      <c r="H88" s="49"/>
      <c r="I88" s="49">
        <v>588</v>
      </c>
      <c r="J88" s="49"/>
      <c r="K88" s="50" t="e">
        <f t="shared" si="19"/>
        <v>#DIV/0!</v>
      </c>
      <c r="L88" s="50">
        <f t="shared" si="20"/>
        <v>0</v>
      </c>
    </row>
    <row r="89" ht="20.25" customHeight="1" spans="1:12">
      <c r="A89" s="48"/>
      <c r="B89" s="49"/>
      <c r="C89" s="49"/>
      <c r="D89" s="49"/>
      <c r="E89" s="50"/>
      <c r="F89" s="50"/>
      <c r="G89" s="54" t="s">
        <v>174</v>
      </c>
      <c r="H89" s="49"/>
      <c r="I89" s="49"/>
      <c r="J89" s="49"/>
      <c r="K89" s="50" t="e">
        <f t="shared" si="19"/>
        <v>#DIV/0!</v>
      </c>
      <c r="L89" s="50" t="e">
        <f t="shared" si="20"/>
        <v>#DIV/0!</v>
      </c>
    </row>
    <row r="90" ht="20.25" customHeight="1" spans="1:12">
      <c r="A90" s="48"/>
      <c r="B90" s="49"/>
      <c r="C90" s="49"/>
      <c r="D90" s="49"/>
      <c r="E90" s="50"/>
      <c r="F90" s="50"/>
      <c r="G90" s="54" t="s">
        <v>175</v>
      </c>
      <c r="H90" s="49"/>
      <c r="I90" s="49"/>
      <c r="J90" s="49"/>
      <c r="K90" s="50" t="e">
        <f t="shared" si="19"/>
        <v>#DIV/0!</v>
      </c>
      <c r="L90" s="50" t="e">
        <f t="shared" si="20"/>
        <v>#DIV/0!</v>
      </c>
    </row>
    <row r="91" ht="20.25" customHeight="1" spans="1:12">
      <c r="A91" s="48"/>
      <c r="B91" s="49"/>
      <c r="C91" s="49"/>
      <c r="D91" s="49"/>
      <c r="E91" s="50"/>
      <c r="F91" s="50"/>
      <c r="G91" s="54" t="s">
        <v>176</v>
      </c>
      <c r="H91" s="49"/>
      <c r="I91" s="49"/>
      <c r="J91" s="49"/>
      <c r="K91" s="50" t="e">
        <f t="shared" si="19"/>
        <v>#DIV/0!</v>
      </c>
      <c r="L91" s="50" t="e">
        <f t="shared" si="20"/>
        <v>#DIV/0!</v>
      </c>
    </row>
    <row r="92" ht="20.25" customHeight="1" spans="1:12">
      <c r="A92" s="48"/>
      <c r="B92" s="49"/>
      <c r="C92" s="49"/>
      <c r="D92" s="49"/>
      <c r="E92" s="50"/>
      <c r="F92" s="50"/>
      <c r="G92" s="54" t="s">
        <v>187</v>
      </c>
      <c r="H92" s="49"/>
      <c r="I92" s="49"/>
      <c r="J92" s="49"/>
      <c r="K92" s="50" t="e">
        <f t="shared" si="19"/>
        <v>#DIV/0!</v>
      </c>
      <c r="L92" s="50" t="e">
        <f t="shared" si="20"/>
        <v>#DIV/0!</v>
      </c>
    </row>
    <row r="93" ht="20.25" customHeight="1" spans="1:12">
      <c r="A93" s="48"/>
      <c r="B93" s="49"/>
      <c r="C93" s="49"/>
      <c r="D93" s="49"/>
      <c r="E93" s="50"/>
      <c r="F93" s="50"/>
      <c r="G93" s="48" t="s">
        <v>188</v>
      </c>
      <c r="H93" s="49">
        <f>H94+H95</f>
        <v>0</v>
      </c>
      <c r="I93" s="49">
        <f t="shared" ref="I93:J93" si="25">I94+I95</f>
        <v>0</v>
      </c>
      <c r="J93" s="49">
        <f t="shared" si="25"/>
        <v>0</v>
      </c>
      <c r="K93" s="50" t="e">
        <f t="shared" si="19"/>
        <v>#DIV/0!</v>
      </c>
      <c r="L93" s="50" t="e">
        <f t="shared" si="20"/>
        <v>#DIV/0!</v>
      </c>
    </row>
    <row r="94" ht="20.25" customHeight="1" spans="1:12">
      <c r="A94" s="48"/>
      <c r="B94" s="49"/>
      <c r="C94" s="49"/>
      <c r="D94" s="49"/>
      <c r="E94" s="50"/>
      <c r="F94" s="50"/>
      <c r="G94" s="54" t="s">
        <v>179</v>
      </c>
      <c r="H94" s="49"/>
      <c r="I94" s="49"/>
      <c r="J94" s="49"/>
      <c r="K94" s="50" t="e">
        <f t="shared" si="19"/>
        <v>#DIV/0!</v>
      </c>
      <c r="L94" s="50" t="e">
        <f t="shared" si="20"/>
        <v>#DIV/0!</v>
      </c>
    </row>
    <row r="95" ht="20.25" customHeight="1" spans="1:12">
      <c r="A95" s="48"/>
      <c r="B95" s="49"/>
      <c r="C95" s="49"/>
      <c r="D95" s="49"/>
      <c r="E95" s="50"/>
      <c r="F95" s="50"/>
      <c r="G95" s="54" t="s">
        <v>189</v>
      </c>
      <c r="H95" s="49"/>
      <c r="I95" s="49"/>
      <c r="J95" s="49"/>
      <c r="K95" s="50" t="e">
        <f t="shared" si="19"/>
        <v>#DIV/0!</v>
      </c>
      <c r="L95" s="50" t="e">
        <f t="shared" si="20"/>
        <v>#DIV/0!</v>
      </c>
    </row>
    <row r="96" ht="20.25" customHeight="1" spans="1:12">
      <c r="A96" s="48"/>
      <c r="B96" s="49"/>
      <c r="C96" s="49"/>
      <c r="D96" s="49"/>
      <c r="E96" s="50"/>
      <c r="F96" s="50"/>
      <c r="G96" s="54" t="s">
        <v>190</v>
      </c>
      <c r="H96" s="49">
        <f>H97+H98+H99+H100+H101+H102+H103+H104</f>
        <v>0</v>
      </c>
      <c r="I96" s="49">
        <f t="shared" ref="I96:J96" si="26">I97+I98+I99+I100+I101+I102+I103+I104</f>
        <v>0</v>
      </c>
      <c r="J96" s="49">
        <f t="shared" si="26"/>
        <v>0</v>
      </c>
      <c r="K96" s="50" t="e">
        <f t="shared" si="19"/>
        <v>#DIV/0!</v>
      </c>
      <c r="L96" s="50" t="e">
        <f t="shared" si="20"/>
        <v>#DIV/0!</v>
      </c>
    </row>
    <row r="97" ht="20.25" customHeight="1" spans="1:12">
      <c r="A97" s="48"/>
      <c r="B97" s="49"/>
      <c r="C97" s="49"/>
      <c r="D97" s="49"/>
      <c r="E97" s="50"/>
      <c r="F97" s="50"/>
      <c r="G97" s="54" t="s">
        <v>157</v>
      </c>
      <c r="H97" s="49"/>
      <c r="I97" s="49"/>
      <c r="J97" s="49"/>
      <c r="K97" s="50" t="e">
        <f t="shared" si="19"/>
        <v>#DIV/0!</v>
      </c>
      <c r="L97" s="50" t="e">
        <f t="shared" si="20"/>
        <v>#DIV/0!</v>
      </c>
    </row>
    <row r="98" ht="20.25" customHeight="1" spans="1:12">
      <c r="A98" s="48"/>
      <c r="B98" s="49"/>
      <c r="C98" s="49"/>
      <c r="D98" s="49"/>
      <c r="E98" s="50"/>
      <c r="F98" s="50"/>
      <c r="G98" s="54" t="s">
        <v>158</v>
      </c>
      <c r="H98" s="49"/>
      <c r="I98" s="49"/>
      <c r="J98" s="49"/>
      <c r="K98" s="50" t="e">
        <f t="shared" si="19"/>
        <v>#DIV/0!</v>
      </c>
      <c r="L98" s="50" t="e">
        <f t="shared" si="20"/>
        <v>#DIV/0!</v>
      </c>
    </row>
    <row r="99" ht="20.25" customHeight="1" spans="1:12">
      <c r="A99" s="48"/>
      <c r="B99" s="49"/>
      <c r="C99" s="49"/>
      <c r="D99" s="49"/>
      <c r="E99" s="50"/>
      <c r="F99" s="50"/>
      <c r="G99" s="54" t="s">
        <v>159</v>
      </c>
      <c r="H99" s="49"/>
      <c r="I99" s="49"/>
      <c r="J99" s="49"/>
      <c r="K99" s="50" t="e">
        <f t="shared" si="19"/>
        <v>#DIV/0!</v>
      </c>
      <c r="L99" s="50" t="e">
        <f t="shared" si="20"/>
        <v>#DIV/0!</v>
      </c>
    </row>
    <row r="100" ht="20.25" customHeight="1" spans="1:12">
      <c r="A100" s="48"/>
      <c r="B100" s="49"/>
      <c r="C100" s="49"/>
      <c r="D100" s="49"/>
      <c r="E100" s="50"/>
      <c r="F100" s="50"/>
      <c r="G100" s="54" t="s">
        <v>160</v>
      </c>
      <c r="H100" s="49"/>
      <c r="I100" s="49"/>
      <c r="J100" s="49"/>
      <c r="K100" s="50" t="e">
        <f t="shared" si="19"/>
        <v>#DIV/0!</v>
      </c>
      <c r="L100" s="50" t="e">
        <f t="shared" si="20"/>
        <v>#DIV/0!</v>
      </c>
    </row>
    <row r="101" ht="20.25" customHeight="1" spans="1:12">
      <c r="A101" s="48"/>
      <c r="B101" s="49"/>
      <c r="C101" s="49"/>
      <c r="D101" s="49"/>
      <c r="E101" s="50"/>
      <c r="F101" s="50"/>
      <c r="G101" s="54" t="s">
        <v>162</v>
      </c>
      <c r="H101" s="49"/>
      <c r="I101" s="49"/>
      <c r="J101" s="49"/>
      <c r="K101" s="50" t="e">
        <f t="shared" si="19"/>
        <v>#DIV/0!</v>
      </c>
      <c r="L101" s="50" t="e">
        <f t="shared" si="20"/>
        <v>#DIV/0!</v>
      </c>
    </row>
    <row r="102" ht="20.25" customHeight="1" spans="1:12">
      <c r="A102" s="48"/>
      <c r="B102" s="49"/>
      <c r="C102" s="49"/>
      <c r="D102" s="49"/>
      <c r="E102" s="50"/>
      <c r="F102" s="50"/>
      <c r="G102" s="54" t="s">
        <v>35</v>
      </c>
      <c r="H102" s="49"/>
      <c r="I102" s="49"/>
      <c r="J102" s="49"/>
      <c r="K102" s="50" t="e">
        <f t="shared" si="19"/>
        <v>#DIV/0!</v>
      </c>
      <c r="L102" s="50" t="e">
        <f t="shared" si="20"/>
        <v>#DIV/0!</v>
      </c>
    </row>
    <row r="103" ht="20.25" customHeight="1" spans="1:12">
      <c r="A103" s="48"/>
      <c r="B103" s="49"/>
      <c r="C103" s="49"/>
      <c r="D103" s="49"/>
      <c r="E103" s="50"/>
      <c r="F103" s="50"/>
      <c r="G103" s="54" t="s">
        <v>164</v>
      </c>
      <c r="H103" s="49"/>
      <c r="I103" s="49"/>
      <c r="J103" s="49"/>
      <c r="K103" s="50" t="e">
        <f t="shared" si="19"/>
        <v>#DIV/0!</v>
      </c>
      <c r="L103" s="50" t="e">
        <f t="shared" si="20"/>
        <v>#DIV/0!</v>
      </c>
    </row>
    <row r="104" ht="20.25" customHeight="1" spans="1:12">
      <c r="A104" s="48"/>
      <c r="B104" s="49"/>
      <c r="C104" s="49"/>
      <c r="D104" s="49"/>
      <c r="E104" s="50"/>
      <c r="F104" s="50"/>
      <c r="G104" s="54" t="s">
        <v>191</v>
      </c>
      <c r="H104" s="49"/>
      <c r="I104" s="49"/>
      <c r="J104" s="49"/>
      <c r="K104" s="50" t="e">
        <f t="shared" si="19"/>
        <v>#DIV/0!</v>
      </c>
      <c r="L104" s="50" t="e">
        <f t="shared" si="20"/>
        <v>#DIV/0!</v>
      </c>
    </row>
    <row r="105" ht="20.25" customHeight="1" spans="1:12">
      <c r="A105" s="48"/>
      <c r="B105" s="49"/>
      <c r="C105" s="49"/>
      <c r="D105" s="49"/>
      <c r="E105" s="50"/>
      <c r="F105" s="50"/>
      <c r="G105" s="48" t="s">
        <v>192</v>
      </c>
      <c r="H105" s="49">
        <f>H106+H111+H116</f>
        <v>0</v>
      </c>
      <c r="I105" s="49">
        <f t="shared" ref="I105:J105" si="27">I106+I111+I116</f>
        <v>0</v>
      </c>
      <c r="J105" s="49">
        <f t="shared" si="27"/>
        <v>0</v>
      </c>
      <c r="K105" s="50" t="e">
        <f t="shared" si="19"/>
        <v>#DIV/0!</v>
      </c>
      <c r="L105" s="50" t="e">
        <f t="shared" si="20"/>
        <v>#DIV/0!</v>
      </c>
    </row>
    <row r="106" ht="20.25" customHeight="1" spans="1:12">
      <c r="A106" s="48"/>
      <c r="B106" s="49"/>
      <c r="C106" s="49"/>
      <c r="D106" s="49"/>
      <c r="E106" s="50"/>
      <c r="F106" s="50"/>
      <c r="G106" s="51" t="s">
        <v>193</v>
      </c>
      <c r="H106" s="49">
        <f>H107+H108+H109+H110</f>
        <v>0</v>
      </c>
      <c r="I106" s="49">
        <f t="shared" ref="I106:J106" si="28">I107+I108+I109+I110</f>
        <v>0</v>
      </c>
      <c r="J106" s="49">
        <f t="shared" si="28"/>
        <v>0</v>
      </c>
      <c r="K106" s="50" t="e">
        <f t="shared" si="19"/>
        <v>#DIV/0!</v>
      </c>
      <c r="L106" s="50" t="e">
        <f t="shared" si="20"/>
        <v>#DIV/0!</v>
      </c>
    </row>
    <row r="107" ht="20.25" customHeight="1" spans="1:12">
      <c r="A107" s="48"/>
      <c r="B107" s="49"/>
      <c r="C107" s="49"/>
      <c r="D107" s="49"/>
      <c r="E107" s="50"/>
      <c r="F107" s="50"/>
      <c r="G107" s="51" t="s">
        <v>130</v>
      </c>
      <c r="H107" s="49"/>
      <c r="I107" s="49"/>
      <c r="J107" s="49"/>
      <c r="K107" s="50" t="e">
        <f t="shared" si="19"/>
        <v>#DIV/0!</v>
      </c>
      <c r="L107" s="50" t="e">
        <f t="shared" si="20"/>
        <v>#DIV/0!</v>
      </c>
    </row>
    <row r="108" ht="20.25" customHeight="1" spans="1:12">
      <c r="A108" s="48"/>
      <c r="B108" s="49"/>
      <c r="C108" s="49"/>
      <c r="D108" s="49"/>
      <c r="E108" s="50"/>
      <c r="F108" s="50"/>
      <c r="G108" s="51" t="s">
        <v>194</v>
      </c>
      <c r="H108" s="49"/>
      <c r="I108" s="49"/>
      <c r="J108" s="49"/>
      <c r="K108" s="50" t="e">
        <f t="shared" si="19"/>
        <v>#DIV/0!</v>
      </c>
      <c r="L108" s="50" t="e">
        <f t="shared" si="20"/>
        <v>#DIV/0!</v>
      </c>
    </row>
    <row r="109" ht="20.25" customHeight="1" spans="1:12">
      <c r="A109" s="48"/>
      <c r="B109" s="49"/>
      <c r="C109" s="49"/>
      <c r="D109" s="49"/>
      <c r="E109" s="50"/>
      <c r="F109" s="50"/>
      <c r="G109" s="51" t="s">
        <v>195</v>
      </c>
      <c r="H109" s="49"/>
      <c r="I109" s="49"/>
      <c r="J109" s="49"/>
      <c r="K109" s="50" t="e">
        <f t="shared" si="19"/>
        <v>#DIV/0!</v>
      </c>
      <c r="L109" s="50" t="e">
        <f t="shared" si="20"/>
        <v>#DIV/0!</v>
      </c>
    </row>
    <row r="110" ht="20.25" customHeight="1" spans="1:12">
      <c r="A110" s="48"/>
      <c r="B110" s="49"/>
      <c r="C110" s="49"/>
      <c r="D110" s="49"/>
      <c r="E110" s="50"/>
      <c r="F110" s="50"/>
      <c r="G110" s="51" t="s">
        <v>196</v>
      </c>
      <c r="H110" s="49"/>
      <c r="I110" s="49"/>
      <c r="J110" s="49"/>
      <c r="K110" s="50" t="e">
        <f t="shared" si="19"/>
        <v>#DIV/0!</v>
      </c>
      <c r="L110" s="50" t="e">
        <f t="shared" si="20"/>
        <v>#DIV/0!</v>
      </c>
    </row>
    <row r="111" ht="20.25" customHeight="1" spans="1:12">
      <c r="A111" s="48"/>
      <c r="B111" s="49"/>
      <c r="C111" s="49"/>
      <c r="D111" s="49"/>
      <c r="E111" s="50"/>
      <c r="F111" s="50"/>
      <c r="G111" s="51" t="s">
        <v>197</v>
      </c>
      <c r="H111" s="49">
        <f>H112+H113+H114+H115</f>
        <v>0</v>
      </c>
      <c r="I111" s="49">
        <f t="shared" ref="I111:J111" si="29">I112+I113+I114+I115</f>
        <v>0</v>
      </c>
      <c r="J111" s="49">
        <f t="shared" si="29"/>
        <v>0</v>
      </c>
      <c r="K111" s="50" t="e">
        <f t="shared" si="19"/>
        <v>#DIV/0!</v>
      </c>
      <c r="L111" s="50" t="e">
        <f t="shared" si="20"/>
        <v>#DIV/0!</v>
      </c>
    </row>
    <row r="112" ht="20.25" customHeight="1" spans="1:12">
      <c r="A112" s="48"/>
      <c r="B112" s="49"/>
      <c r="C112" s="49"/>
      <c r="D112" s="49"/>
      <c r="E112" s="50"/>
      <c r="F112" s="50"/>
      <c r="G112" s="51" t="s">
        <v>130</v>
      </c>
      <c r="H112" s="49"/>
      <c r="I112" s="49"/>
      <c r="J112" s="49"/>
      <c r="K112" s="50" t="e">
        <f t="shared" si="19"/>
        <v>#DIV/0!</v>
      </c>
      <c r="L112" s="50" t="e">
        <f t="shared" si="20"/>
        <v>#DIV/0!</v>
      </c>
    </row>
    <row r="113" ht="20.25" customHeight="1" spans="1:12">
      <c r="A113" s="48"/>
      <c r="B113" s="49"/>
      <c r="C113" s="49"/>
      <c r="D113" s="49"/>
      <c r="E113" s="50"/>
      <c r="F113" s="50"/>
      <c r="G113" s="51" t="s">
        <v>194</v>
      </c>
      <c r="H113" s="49"/>
      <c r="I113" s="49"/>
      <c r="J113" s="49"/>
      <c r="K113" s="50" t="e">
        <f t="shared" si="19"/>
        <v>#DIV/0!</v>
      </c>
      <c r="L113" s="50" t="e">
        <f t="shared" si="20"/>
        <v>#DIV/0!</v>
      </c>
    </row>
    <row r="114" ht="20.25" customHeight="1" spans="1:12">
      <c r="A114" s="48"/>
      <c r="B114" s="49"/>
      <c r="C114" s="49"/>
      <c r="D114" s="49"/>
      <c r="E114" s="50"/>
      <c r="F114" s="50"/>
      <c r="G114" s="51" t="s">
        <v>198</v>
      </c>
      <c r="H114" s="49"/>
      <c r="I114" s="49"/>
      <c r="J114" s="49"/>
      <c r="K114" s="50" t="e">
        <f t="shared" si="19"/>
        <v>#DIV/0!</v>
      </c>
      <c r="L114" s="50" t="e">
        <f t="shared" si="20"/>
        <v>#DIV/0!</v>
      </c>
    </row>
    <row r="115" ht="20.25" customHeight="1" spans="1:12">
      <c r="A115" s="48"/>
      <c r="B115" s="49"/>
      <c r="C115" s="49"/>
      <c r="D115" s="49"/>
      <c r="E115" s="50"/>
      <c r="F115" s="50"/>
      <c r="G115" s="51" t="s">
        <v>199</v>
      </c>
      <c r="H115" s="49"/>
      <c r="I115" s="49"/>
      <c r="J115" s="49"/>
      <c r="K115" s="50" t="e">
        <f t="shared" si="19"/>
        <v>#DIV/0!</v>
      </c>
      <c r="L115" s="50" t="e">
        <f t="shared" si="20"/>
        <v>#DIV/0!</v>
      </c>
    </row>
    <row r="116" ht="20.25" customHeight="1" spans="1:12">
      <c r="A116" s="48"/>
      <c r="B116" s="49"/>
      <c r="C116" s="49"/>
      <c r="D116" s="49"/>
      <c r="E116" s="50"/>
      <c r="F116" s="50"/>
      <c r="G116" s="51" t="s">
        <v>200</v>
      </c>
      <c r="H116" s="49">
        <f>H117+H118+H119+H120</f>
        <v>0</v>
      </c>
      <c r="I116" s="49">
        <f t="shared" ref="I116:J116" si="30">I117+I118+I119+I120</f>
        <v>0</v>
      </c>
      <c r="J116" s="49">
        <f t="shared" si="30"/>
        <v>0</v>
      </c>
      <c r="K116" s="50" t="e">
        <f t="shared" si="19"/>
        <v>#DIV/0!</v>
      </c>
      <c r="L116" s="50" t="e">
        <f t="shared" si="20"/>
        <v>#DIV/0!</v>
      </c>
    </row>
    <row r="117" ht="20.25" customHeight="1" spans="1:12">
      <c r="A117" s="48"/>
      <c r="B117" s="49"/>
      <c r="C117" s="49"/>
      <c r="D117" s="49"/>
      <c r="E117" s="50"/>
      <c r="F117" s="50"/>
      <c r="G117" s="51" t="s">
        <v>201</v>
      </c>
      <c r="H117" s="49"/>
      <c r="I117" s="49"/>
      <c r="J117" s="49"/>
      <c r="K117" s="50" t="e">
        <f t="shared" si="19"/>
        <v>#DIV/0!</v>
      </c>
      <c r="L117" s="50" t="e">
        <f t="shared" si="20"/>
        <v>#DIV/0!</v>
      </c>
    </row>
    <row r="118" ht="20.25" customHeight="1" spans="1:12">
      <c r="A118" s="48"/>
      <c r="B118" s="49"/>
      <c r="C118" s="49"/>
      <c r="D118" s="49"/>
      <c r="E118" s="50"/>
      <c r="F118" s="50"/>
      <c r="G118" s="51" t="s">
        <v>202</v>
      </c>
      <c r="H118" s="49"/>
      <c r="I118" s="49"/>
      <c r="J118" s="49"/>
      <c r="K118" s="50" t="e">
        <f t="shared" si="19"/>
        <v>#DIV/0!</v>
      </c>
      <c r="L118" s="50" t="e">
        <f t="shared" si="20"/>
        <v>#DIV/0!</v>
      </c>
    </row>
    <row r="119" ht="20.25" customHeight="1" spans="1:12">
      <c r="A119" s="48"/>
      <c r="B119" s="49"/>
      <c r="C119" s="49"/>
      <c r="D119" s="49"/>
      <c r="E119" s="50"/>
      <c r="F119" s="50"/>
      <c r="G119" s="51" t="s">
        <v>203</v>
      </c>
      <c r="H119" s="49"/>
      <c r="I119" s="49"/>
      <c r="J119" s="49"/>
      <c r="K119" s="50" t="e">
        <f t="shared" si="19"/>
        <v>#DIV/0!</v>
      </c>
      <c r="L119" s="50" t="e">
        <f t="shared" si="20"/>
        <v>#DIV/0!</v>
      </c>
    </row>
    <row r="120" ht="20.25" customHeight="1" spans="1:12">
      <c r="A120" s="48"/>
      <c r="B120" s="49"/>
      <c r="C120" s="49"/>
      <c r="D120" s="49"/>
      <c r="E120" s="50"/>
      <c r="F120" s="50"/>
      <c r="G120" s="51" t="s">
        <v>204</v>
      </c>
      <c r="H120" s="49"/>
      <c r="I120" s="49"/>
      <c r="J120" s="49"/>
      <c r="K120" s="50" t="e">
        <f t="shared" si="19"/>
        <v>#DIV/0!</v>
      </c>
      <c r="L120" s="50" t="e">
        <f t="shared" si="20"/>
        <v>#DIV/0!</v>
      </c>
    </row>
    <row r="121" ht="20.25" customHeight="1" spans="1:12">
      <c r="A121" s="48"/>
      <c r="B121" s="49"/>
      <c r="C121" s="49"/>
      <c r="D121" s="49"/>
      <c r="E121" s="50"/>
      <c r="F121" s="50"/>
      <c r="G121" s="51" t="s">
        <v>205</v>
      </c>
      <c r="H121" s="49">
        <f>H122+H127+H132+H141+H148+H157+H160+H163</f>
        <v>0</v>
      </c>
      <c r="I121" s="49">
        <f t="shared" ref="I121:J121" si="31">I122+I127+I132+I141+I148+I157+I160+I163</f>
        <v>0</v>
      </c>
      <c r="J121" s="49">
        <f t="shared" si="31"/>
        <v>0</v>
      </c>
      <c r="K121" s="50" t="e">
        <f t="shared" si="19"/>
        <v>#DIV/0!</v>
      </c>
      <c r="L121" s="50" t="e">
        <f t="shared" si="20"/>
        <v>#DIV/0!</v>
      </c>
    </row>
    <row r="122" ht="20.25" customHeight="1" spans="1:12">
      <c r="A122" s="48"/>
      <c r="B122" s="49"/>
      <c r="C122" s="49"/>
      <c r="D122" s="49"/>
      <c r="E122" s="50"/>
      <c r="F122" s="50"/>
      <c r="G122" s="51" t="s">
        <v>206</v>
      </c>
      <c r="H122" s="49">
        <f>H123+H124+H125+H126</f>
        <v>0</v>
      </c>
      <c r="I122" s="49">
        <f t="shared" ref="I122:J122" si="32">I123+I124+I125+I126</f>
        <v>0</v>
      </c>
      <c r="J122" s="49">
        <f t="shared" si="32"/>
        <v>0</v>
      </c>
      <c r="K122" s="50" t="e">
        <f t="shared" si="19"/>
        <v>#DIV/0!</v>
      </c>
      <c r="L122" s="50" t="e">
        <f t="shared" si="20"/>
        <v>#DIV/0!</v>
      </c>
    </row>
    <row r="123" ht="20.25" customHeight="1" spans="1:12">
      <c r="A123" s="48"/>
      <c r="B123" s="49"/>
      <c r="C123" s="49"/>
      <c r="D123" s="49"/>
      <c r="E123" s="50"/>
      <c r="F123" s="50"/>
      <c r="G123" s="51" t="s">
        <v>207</v>
      </c>
      <c r="H123" s="49"/>
      <c r="I123" s="49"/>
      <c r="J123" s="49"/>
      <c r="K123" s="50" t="e">
        <f t="shared" si="19"/>
        <v>#DIV/0!</v>
      </c>
      <c r="L123" s="50" t="e">
        <f t="shared" si="20"/>
        <v>#DIV/0!</v>
      </c>
    </row>
    <row r="124" ht="20.25" customHeight="1" spans="1:12">
      <c r="A124" s="48"/>
      <c r="B124" s="49"/>
      <c r="C124" s="49"/>
      <c r="D124" s="49"/>
      <c r="E124" s="50"/>
      <c r="F124" s="50"/>
      <c r="G124" s="51" t="s">
        <v>208</v>
      </c>
      <c r="H124" s="49"/>
      <c r="I124" s="49"/>
      <c r="J124" s="49"/>
      <c r="K124" s="50" t="e">
        <f t="shared" si="19"/>
        <v>#DIV/0!</v>
      </c>
      <c r="L124" s="50" t="e">
        <f t="shared" si="20"/>
        <v>#DIV/0!</v>
      </c>
    </row>
    <row r="125" ht="20.25" customHeight="1" spans="1:12">
      <c r="A125" s="48"/>
      <c r="B125" s="49"/>
      <c r="C125" s="49"/>
      <c r="D125" s="49"/>
      <c r="E125" s="50"/>
      <c r="F125" s="50"/>
      <c r="G125" s="51" t="s">
        <v>209</v>
      </c>
      <c r="H125" s="49"/>
      <c r="I125" s="49"/>
      <c r="J125" s="49"/>
      <c r="K125" s="50" t="e">
        <f t="shared" si="19"/>
        <v>#DIV/0!</v>
      </c>
      <c r="L125" s="50" t="e">
        <f t="shared" si="20"/>
        <v>#DIV/0!</v>
      </c>
    </row>
    <row r="126" ht="20.25" customHeight="1" spans="1:12">
      <c r="A126" s="48"/>
      <c r="B126" s="49"/>
      <c r="C126" s="49"/>
      <c r="D126" s="49"/>
      <c r="E126" s="50"/>
      <c r="F126" s="50"/>
      <c r="G126" s="51" t="s">
        <v>210</v>
      </c>
      <c r="H126" s="49"/>
      <c r="I126" s="49"/>
      <c r="J126" s="49"/>
      <c r="K126" s="50" t="e">
        <f t="shared" si="19"/>
        <v>#DIV/0!</v>
      </c>
      <c r="L126" s="50" t="e">
        <f t="shared" si="20"/>
        <v>#DIV/0!</v>
      </c>
    </row>
    <row r="127" ht="20.25" customHeight="1" spans="1:12">
      <c r="A127" s="48"/>
      <c r="B127" s="49"/>
      <c r="C127" s="49"/>
      <c r="D127" s="49"/>
      <c r="E127" s="50"/>
      <c r="F127" s="50"/>
      <c r="G127" s="51" t="s">
        <v>211</v>
      </c>
      <c r="H127" s="49">
        <f>H128+H129+H130+H131</f>
        <v>0</v>
      </c>
      <c r="I127" s="49">
        <f t="shared" ref="I127:J127" si="33">I128+I129+I130+I131</f>
        <v>0</v>
      </c>
      <c r="J127" s="49">
        <f t="shared" si="33"/>
        <v>0</v>
      </c>
      <c r="K127" s="50" t="e">
        <f t="shared" si="19"/>
        <v>#DIV/0!</v>
      </c>
      <c r="L127" s="50" t="e">
        <f t="shared" si="20"/>
        <v>#DIV/0!</v>
      </c>
    </row>
    <row r="128" ht="20.25" customHeight="1" spans="1:12">
      <c r="A128" s="48"/>
      <c r="B128" s="49"/>
      <c r="C128" s="49"/>
      <c r="D128" s="49"/>
      <c r="E128" s="50"/>
      <c r="F128" s="50"/>
      <c r="G128" s="51" t="s">
        <v>209</v>
      </c>
      <c r="H128" s="49"/>
      <c r="I128" s="49"/>
      <c r="J128" s="49"/>
      <c r="K128" s="50" t="e">
        <f t="shared" si="19"/>
        <v>#DIV/0!</v>
      </c>
      <c r="L128" s="50" t="e">
        <f t="shared" si="20"/>
        <v>#DIV/0!</v>
      </c>
    </row>
    <row r="129" ht="20.25" customHeight="1" spans="1:12">
      <c r="A129" s="48"/>
      <c r="B129" s="49"/>
      <c r="C129" s="49"/>
      <c r="D129" s="49"/>
      <c r="E129" s="50"/>
      <c r="F129" s="50"/>
      <c r="G129" s="51" t="s">
        <v>212</v>
      </c>
      <c r="H129" s="49"/>
      <c r="I129" s="49"/>
      <c r="J129" s="49"/>
      <c r="K129" s="50" t="e">
        <f t="shared" si="19"/>
        <v>#DIV/0!</v>
      </c>
      <c r="L129" s="50" t="e">
        <f t="shared" si="20"/>
        <v>#DIV/0!</v>
      </c>
    </row>
    <row r="130" ht="20.25" customHeight="1" spans="1:12">
      <c r="A130" s="48"/>
      <c r="B130" s="49"/>
      <c r="C130" s="49"/>
      <c r="D130" s="49"/>
      <c r="E130" s="50"/>
      <c r="F130" s="50"/>
      <c r="G130" s="51" t="s">
        <v>213</v>
      </c>
      <c r="H130" s="49"/>
      <c r="I130" s="49"/>
      <c r="J130" s="49"/>
      <c r="K130" s="50" t="e">
        <f t="shared" si="19"/>
        <v>#DIV/0!</v>
      </c>
      <c r="L130" s="50" t="e">
        <f t="shared" si="20"/>
        <v>#DIV/0!</v>
      </c>
    </row>
    <row r="131" ht="20.25" customHeight="1" spans="1:12">
      <c r="A131" s="48"/>
      <c r="B131" s="49"/>
      <c r="C131" s="49"/>
      <c r="D131" s="49"/>
      <c r="E131" s="50"/>
      <c r="F131" s="50"/>
      <c r="G131" s="51" t="s">
        <v>214</v>
      </c>
      <c r="H131" s="49"/>
      <c r="I131" s="49"/>
      <c r="J131" s="49"/>
      <c r="K131" s="50" t="e">
        <f t="shared" si="19"/>
        <v>#DIV/0!</v>
      </c>
      <c r="L131" s="50" t="e">
        <f t="shared" si="20"/>
        <v>#DIV/0!</v>
      </c>
    </row>
    <row r="132" ht="20.25" customHeight="1" spans="1:12">
      <c r="A132" s="48"/>
      <c r="B132" s="49"/>
      <c r="C132" s="49"/>
      <c r="D132" s="49"/>
      <c r="E132" s="50"/>
      <c r="F132" s="50"/>
      <c r="G132" s="51" t="s">
        <v>215</v>
      </c>
      <c r="H132" s="49">
        <f>H133+H134+H135+H136+H137+H138+H139+H140</f>
        <v>0</v>
      </c>
      <c r="I132" s="49">
        <f t="shared" ref="I132:J132" si="34">I133+I134+I135+I136+I137+I138+I139+I140</f>
        <v>0</v>
      </c>
      <c r="J132" s="49">
        <f t="shared" si="34"/>
        <v>0</v>
      </c>
      <c r="K132" s="50" t="e">
        <f t="shared" si="19"/>
        <v>#DIV/0!</v>
      </c>
      <c r="L132" s="50" t="e">
        <f t="shared" si="20"/>
        <v>#DIV/0!</v>
      </c>
    </row>
    <row r="133" ht="20.25" customHeight="1" spans="1:12">
      <c r="A133" s="48"/>
      <c r="B133" s="49"/>
      <c r="C133" s="49"/>
      <c r="D133" s="49"/>
      <c r="E133" s="50"/>
      <c r="F133" s="50"/>
      <c r="G133" s="51" t="s">
        <v>216</v>
      </c>
      <c r="H133" s="49"/>
      <c r="I133" s="49"/>
      <c r="J133" s="49"/>
      <c r="K133" s="50" t="e">
        <f t="shared" si="19"/>
        <v>#DIV/0!</v>
      </c>
      <c r="L133" s="50" t="e">
        <f t="shared" si="20"/>
        <v>#DIV/0!</v>
      </c>
    </row>
    <row r="134" ht="20.25" customHeight="1" spans="1:12">
      <c r="A134" s="48"/>
      <c r="B134" s="49"/>
      <c r="C134" s="49"/>
      <c r="D134" s="49"/>
      <c r="E134" s="50"/>
      <c r="F134" s="50"/>
      <c r="G134" s="51" t="s">
        <v>217</v>
      </c>
      <c r="H134" s="49"/>
      <c r="I134" s="49"/>
      <c r="J134" s="49"/>
      <c r="K134" s="50" t="e">
        <f t="shared" si="19"/>
        <v>#DIV/0!</v>
      </c>
      <c r="L134" s="50" t="e">
        <f t="shared" si="20"/>
        <v>#DIV/0!</v>
      </c>
    </row>
    <row r="135" ht="20.25" customHeight="1" spans="1:12">
      <c r="A135" s="48"/>
      <c r="B135" s="49"/>
      <c r="C135" s="49"/>
      <c r="D135" s="49"/>
      <c r="E135" s="50"/>
      <c r="F135" s="50"/>
      <c r="G135" s="51" t="s">
        <v>218</v>
      </c>
      <c r="H135" s="49"/>
      <c r="I135" s="49"/>
      <c r="J135" s="49"/>
      <c r="K135" s="50" t="e">
        <f t="shared" si="19"/>
        <v>#DIV/0!</v>
      </c>
      <c r="L135" s="50" t="e">
        <f t="shared" si="20"/>
        <v>#DIV/0!</v>
      </c>
    </row>
    <row r="136" ht="20.25" customHeight="1" spans="1:12">
      <c r="A136" s="48"/>
      <c r="B136" s="49"/>
      <c r="C136" s="49"/>
      <c r="D136" s="49"/>
      <c r="E136" s="50"/>
      <c r="F136" s="50"/>
      <c r="G136" s="51" t="s">
        <v>219</v>
      </c>
      <c r="H136" s="49"/>
      <c r="I136" s="49"/>
      <c r="J136" s="49"/>
      <c r="K136" s="50" t="e">
        <f t="shared" ref="K136:K199" si="35">J136/H136</f>
        <v>#DIV/0!</v>
      </c>
      <c r="L136" s="50" t="e">
        <f t="shared" ref="L136:L199" si="36">J136/I136</f>
        <v>#DIV/0!</v>
      </c>
    </row>
    <row r="137" ht="20.25" customHeight="1" spans="1:12">
      <c r="A137" s="48"/>
      <c r="B137" s="49"/>
      <c r="C137" s="49"/>
      <c r="D137" s="49"/>
      <c r="E137" s="50"/>
      <c r="F137" s="50"/>
      <c r="G137" s="51" t="s">
        <v>220</v>
      </c>
      <c r="H137" s="49"/>
      <c r="I137" s="49"/>
      <c r="J137" s="49"/>
      <c r="K137" s="50" t="e">
        <f t="shared" si="35"/>
        <v>#DIV/0!</v>
      </c>
      <c r="L137" s="50" t="e">
        <f t="shared" si="36"/>
        <v>#DIV/0!</v>
      </c>
    </row>
    <row r="138" ht="20.25" customHeight="1" spans="1:12">
      <c r="A138" s="48"/>
      <c r="B138" s="49"/>
      <c r="C138" s="49"/>
      <c r="D138" s="49"/>
      <c r="E138" s="50"/>
      <c r="F138" s="50"/>
      <c r="G138" s="51" t="s">
        <v>221</v>
      </c>
      <c r="H138" s="49"/>
      <c r="I138" s="49"/>
      <c r="J138" s="49"/>
      <c r="K138" s="50" t="e">
        <f t="shared" si="35"/>
        <v>#DIV/0!</v>
      </c>
      <c r="L138" s="50" t="e">
        <f t="shared" si="36"/>
        <v>#DIV/0!</v>
      </c>
    </row>
    <row r="139" ht="20.25" customHeight="1" spans="1:12">
      <c r="A139" s="48"/>
      <c r="B139" s="49"/>
      <c r="C139" s="49"/>
      <c r="D139" s="49"/>
      <c r="E139" s="50"/>
      <c r="F139" s="50"/>
      <c r="G139" s="51" t="s">
        <v>222</v>
      </c>
      <c r="H139" s="49"/>
      <c r="I139" s="49"/>
      <c r="J139" s="49"/>
      <c r="K139" s="50" t="e">
        <f t="shared" si="35"/>
        <v>#DIV/0!</v>
      </c>
      <c r="L139" s="50" t="e">
        <f t="shared" si="36"/>
        <v>#DIV/0!</v>
      </c>
    </row>
    <row r="140" ht="20.25" customHeight="1" spans="1:12">
      <c r="A140" s="48"/>
      <c r="B140" s="49"/>
      <c r="C140" s="49"/>
      <c r="D140" s="49"/>
      <c r="E140" s="50"/>
      <c r="F140" s="50"/>
      <c r="G140" s="51" t="s">
        <v>223</v>
      </c>
      <c r="H140" s="49"/>
      <c r="I140" s="49"/>
      <c r="J140" s="49"/>
      <c r="K140" s="50" t="e">
        <f t="shared" si="35"/>
        <v>#DIV/0!</v>
      </c>
      <c r="L140" s="50" t="e">
        <f t="shared" si="36"/>
        <v>#DIV/0!</v>
      </c>
    </row>
    <row r="141" ht="20.25" customHeight="1" spans="1:12">
      <c r="A141" s="48"/>
      <c r="B141" s="49"/>
      <c r="C141" s="49"/>
      <c r="D141" s="49"/>
      <c r="E141" s="50"/>
      <c r="F141" s="50"/>
      <c r="G141" s="51" t="s">
        <v>224</v>
      </c>
      <c r="H141" s="49">
        <f>H142+H143+H144+H145+H146+H147</f>
        <v>0</v>
      </c>
      <c r="I141" s="49">
        <f t="shared" ref="I141:J141" si="37">I142+I143+I144+I145+I146+I147</f>
        <v>0</v>
      </c>
      <c r="J141" s="49">
        <f t="shared" si="37"/>
        <v>0</v>
      </c>
      <c r="K141" s="50" t="e">
        <f t="shared" si="35"/>
        <v>#DIV/0!</v>
      </c>
      <c r="L141" s="50" t="e">
        <f t="shared" si="36"/>
        <v>#DIV/0!</v>
      </c>
    </row>
    <row r="142" ht="20.25" customHeight="1" spans="1:12">
      <c r="A142" s="48"/>
      <c r="B142" s="49"/>
      <c r="C142" s="49"/>
      <c r="D142" s="49"/>
      <c r="E142" s="50"/>
      <c r="F142" s="50"/>
      <c r="G142" s="51" t="s">
        <v>225</v>
      </c>
      <c r="H142" s="49"/>
      <c r="I142" s="49"/>
      <c r="J142" s="49"/>
      <c r="K142" s="50" t="e">
        <f t="shared" si="35"/>
        <v>#DIV/0!</v>
      </c>
      <c r="L142" s="50" t="e">
        <f t="shared" si="36"/>
        <v>#DIV/0!</v>
      </c>
    </row>
    <row r="143" ht="20.25" customHeight="1" spans="1:12">
      <c r="A143" s="48"/>
      <c r="B143" s="49"/>
      <c r="C143" s="49"/>
      <c r="D143" s="49"/>
      <c r="E143" s="50"/>
      <c r="F143" s="50"/>
      <c r="G143" s="51" t="s">
        <v>226</v>
      </c>
      <c r="H143" s="49"/>
      <c r="I143" s="49"/>
      <c r="J143" s="49"/>
      <c r="K143" s="50" t="e">
        <f t="shared" si="35"/>
        <v>#DIV/0!</v>
      </c>
      <c r="L143" s="50" t="e">
        <f t="shared" si="36"/>
        <v>#DIV/0!</v>
      </c>
    </row>
    <row r="144" ht="20.25" customHeight="1" spans="1:12">
      <c r="A144" s="48"/>
      <c r="B144" s="49"/>
      <c r="C144" s="49"/>
      <c r="D144" s="49"/>
      <c r="E144" s="50"/>
      <c r="F144" s="50"/>
      <c r="G144" s="51" t="s">
        <v>227</v>
      </c>
      <c r="H144" s="49"/>
      <c r="I144" s="49"/>
      <c r="J144" s="49"/>
      <c r="K144" s="50" t="e">
        <f t="shared" si="35"/>
        <v>#DIV/0!</v>
      </c>
      <c r="L144" s="50" t="e">
        <f t="shared" si="36"/>
        <v>#DIV/0!</v>
      </c>
    </row>
    <row r="145" ht="20.25" customHeight="1" spans="1:12">
      <c r="A145" s="48"/>
      <c r="B145" s="49"/>
      <c r="C145" s="49"/>
      <c r="D145" s="49"/>
      <c r="E145" s="50"/>
      <c r="F145" s="50"/>
      <c r="G145" s="51" t="s">
        <v>228</v>
      </c>
      <c r="H145" s="49"/>
      <c r="I145" s="49"/>
      <c r="J145" s="49"/>
      <c r="K145" s="50" t="e">
        <f t="shared" si="35"/>
        <v>#DIV/0!</v>
      </c>
      <c r="L145" s="50" t="e">
        <f t="shared" si="36"/>
        <v>#DIV/0!</v>
      </c>
    </row>
    <row r="146" ht="20.25" customHeight="1" spans="1:12">
      <c r="A146" s="48"/>
      <c r="B146" s="49"/>
      <c r="C146" s="49"/>
      <c r="D146" s="49"/>
      <c r="E146" s="50"/>
      <c r="F146" s="50"/>
      <c r="G146" s="51" t="s">
        <v>229</v>
      </c>
      <c r="H146" s="49"/>
      <c r="I146" s="49"/>
      <c r="J146" s="49"/>
      <c r="K146" s="50" t="e">
        <f t="shared" si="35"/>
        <v>#DIV/0!</v>
      </c>
      <c r="L146" s="50" t="e">
        <f t="shared" si="36"/>
        <v>#DIV/0!</v>
      </c>
    </row>
    <row r="147" ht="20.25" customHeight="1" spans="1:12">
      <c r="A147" s="48"/>
      <c r="B147" s="49"/>
      <c r="C147" s="49"/>
      <c r="D147" s="49"/>
      <c r="E147" s="50"/>
      <c r="F147" s="50"/>
      <c r="G147" s="51" t="s">
        <v>230</v>
      </c>
      <c r="H147" s="49"/>
      <c r="I147" s="49"/>
      <c r="J147" s="49"/>
      <c r="K147" s="50" t="e">
        <f t="shared" si="35"/>
        <v>#DIV/0!</v>
      </c>
      <c r="L147" s="50" t="e">
        <f t="shared" si="36"/>
        <v>#DIV/0!</v>
      </c>
    </row>
    <row r="148" ht="20.25" customHeight="1" spans="1:12">
      <c r="A148" s="48"/>
      <c r="B148" s="49"/>
      <c r="C148" s="49"/>
      <c r="D148" s="49"/>
      <c r="E148" s="50"/>
      <c r="F148" s="50"/>
      <c r="G148" s="51" t="s">
        <v>231</v>
      </c>
      <c r="H148" s="49">
        <f>H149+H150+H151+H152+H153+H154+H155+H156</f>
        <v>0</v>
      </c>
      <c r="I148" s="49">
        <f t="shared" ref="I148:J148" si="38">I149+I150+I151+I152+I153+I154+I155+I156</f>
        <v>0</v>
      </c>
      <c r="J148" s="49">
        <f t="shared" si="38"/>
        <v>0</v>
      </c>
      <c r="K148" s="50" t="e">
        <f t="shared" si="35"/>
        <v>#DIV/0!</v>
      </c>
      <c r="L148" s="50" t="e">
        <f t="shared" si="36"/>
        <v>#DIV/0!</v>
      </c>
    </row>
    <row r="149" ht="20.25" customHeight="1" spans="1:12">
      <c r="A149" s="48"/>
      <c r="B149" s="49"/>
      <c r="C149" s="49"/>
      <c r="D149" s="49"/>
      <c r="E149" s="50"/>
      <c r="F149" s="50"/>
      <c r="G149" s="51" t="s">
        <v>232</v>
      </c>
      <c r="H149" s="49"/>
      <c r="I149" s="49"/>
      <c r="J149" s="49"/>
      <c r="K149" s="50" t="e">
        <f t="shared" si="35"/>
        <v>#DIV/0!</v>
      </c>
      <c r="L149" s="50" t="e">
        <f t="shared" si="36"/>
        <v>#DIV/0!</v>
      </c>
    </row>
    <row r="150" ht="20.25" customHeight="1" spans="1:12">
      <c r="A150" s="48"/>
      <c r="B150" s="49"/>
      <c r="C150" s="49"/>
      <c r="D150" s="49"/>
      <c r="E150" s="50"/>
      <c r="F150" s="50"/>
      <c r="G150" s="51" t="s">
        <v>233</v>
      </c>
      <c r="H150" s="49"/>
      <c r="I150" s="49"/>
      <c r="J150" s="49"/>
      <c r="K150" s="50" t="e">
        <f t="shared" si="35"/>
        <v>#DIV/0!</v>
      </c>
      <c r="L150" s="50" t="e">
        <f t="shared" si="36"/>
        <v>#DIV/0!</v>
      </c>
    </row>
    <row r="151" ht="20.25" customHeight="1" spans="1:12">
      <c r="A151" s="48"/>
      <c r="B151" s="49"/>
      <c r="C151" s="49"/>
      <c r="D151" s="49"/>
      <c r="E151" s="50"/>
      <c r="F151" s="50"/>
      <c r="G151" s="51" t="s">
        <v>234</v>
      </c>
      <c r="H151" s="49"/>
      <c r="I151" s="49"/>
      <c r="J151" s="49"/>
      <c r="K151" s="50" t="e">
        <f t="shared" si="35"/>
        <v>#DIV/0!</v>
      </c>
      <c r="L151" s="50" t="e">
        <f t="shared" si="36"/>
        <v>#DIV/0!</v>
      </c>
    </row>
    <row r="152" ht="20.25" customHeight="1" spans="1:12">
      <c r="A152" s="48"/>
      <c r="B152" s="49"/>
      <c r="C152" s="49"/>
      <c r="D152" s="49"/>
      <c r="E152" s="50"/>
      <c r="F152" s="50"/>
      <c r="G152" s="51" t="s">
        <v>235</v>
      </c>
      <c r="H152" s="49"/>
      <c r="I152" s="49"/>
      <c r="J152" s="49"/>
      <c r="K152" s="50" t="e">
        <f t="shared" si="35"/>
        <v>#DIV/0!</v>
      </c>
      <c r="L152" s="50" t="e">
        <f t="shared" si="36"/>
        <v>#DIV/0!</v>
      </c>
    </row>
    <row r="153" ht="20.25" customHeight="1" spans="1:12">
      <c r="A153" s="48"/>
      <c r="B153" s="49"/>
      <c r="C153" s="49"/>
      <c r="D153" s="49"/>
      <c r="E153" s="50"/>
      <c r="F153" s="50"/>
      <c r="G153" s="51" t="s">
        <v>236</v>
      </c>
      <c r="H153" s="49"/>
      <c r="I153" s="49"/>
      <c r="J153" s="49"/>
      <c r="K153" s="50" t="e">
        <f t="shared" si="35"/>
        <v>#DIV/0!</v>
      </c>
      <c r="L153" s="50" t="e">
        <f t="shared" si="36"/>
        <v>#DIV/0!</v>
      </c>
    </row>
    <row r="154" ht="20.25" customHeight="1" spans="1:12">
      <c r="A154" s="48"/>
      <c r="B154" s="49"/>
      <c r="C154" s="49"/>
      <c r="D154" s="49"/>
      <c r="E154" s="50"/>
      <c r="F154" s="50"/>
      <c r="G154" s="51" t="s">
        <v>237</v>
      </c>
      <c r="H154" s="49"/>
      <c r="I154" s="49"/>
      <c r="J154" s="49"/>
      <c r="K154" s="50" t="e">
        <f t="shared" si="35"/>
        <v>#DIV/0!</v>
      </c>
      <c r="L154" s="50" t="e">
        <f t="shared" si="36"/>
        <v>#DIV/0!</v>
      </c>
    </row>
    <row r="155" ht="20.25" customHeight="1" spans="1:12">
      <c r="A155" s="48"/>
      <c r="B155" s="49"/>
      <c r="C155" s="49"/>
      <c r="D155" s="49"/>
      <c r="E155" s="50"/>
      <c r="F155" s="50"/>
      <c r="G155" s="51" t="s">
        <v>238</v>
      </c>
      <c r="H155" s="49"/>
      <c r="I155" s="49"/>
      <c r="J155" s="49"/>
      <c r="K155" s="50" t="e">
        <f t="shared" si="35"/>
        <v>#DIV/0!</v>
      </c>
      <c r="L155" s="50" t="e">
        <f t="shared" si="36"/>
        <v>#DIV/0!</v>
      </c>
    </row>
    <row r="156" ht="20.25" customHeight="1" spans="1:12">
      <c r="A156" s="48"/>
      <c r="B156" s="49"/>
      <c r="C156" s="49"/>
      <c r="D156" s="49"/>
      <c r="E156" s="50"/>
      <c r="F156" s="50"/>
      <c r="G156" s="51" t="s">
        <v>239</v>
      </c>
      <c r="H156" s="49"/>
      <c r="I156" s="49"/>
      <c r="J156" s="49"/>
      <c r="K156" s="50" t="e">
        <f t="shared" si="35"/>
        <v>#DIV/0!</v>
      </c>
      <c r="L156" s="50" t="e">
        <f t="shared" si="36"/>
        <v>#DIV/0!</v>
      </c>
    </row>
    <row r="157" ht="20.25" customHeight="1" spans="1:12">
      <c r="A157" s="48"/>
      <c r="B157" s="49"/>
      <c r="C157" s="49"/>
      <c r="D157" s="49"/>
      <c r="E157" s="50"/>
      <c r="F157" s="50"/>
      <c r="G157" s="51" t="s">
        <v>240</v>
      </c>
      <c r="H157" s="49">
        <f>H158+H159</f>
        <v>0</v>
      </c>
      <c r="I157" s="49">
        <f t="shared" ref="I157:J157" si="39">I158+I159</f>
        <v>0</v>
      </c>
      <c r="J157" s="49">
        <f t="shared" si="39"/>
        <v>0</v>
      </c>
      <c r="K157" s="50" t="e">
        <f t="shared" si="35"/>
        <v>#DIV/0!</v>
      </c>
      <c r="L157" s="50" t="e">
        <f t="shared" si="36"/>
        <v>#DIV/0!</v>
      </c>
    </row>
    <row r="158" ht="20.25" customHeight="1" spans="1:12">
      <c r="A158" s="48"/>
      <c r="B158" s="49"/>
      <c r="C158" s="49"/>
      <c r="D158" s="49"/>
      <c r="E158" s="50"/>
      <c r="F158" s="50"/>
      <c r="G158" s="54" t="s">
        <v>207</v>
      </c>
      <c r="H158" s="49"/>
      <c r="I158" s="49"/>
      <c r="J158" s="49"/>
      <c r="K158" s="50" t="e">
        <f t="shared" si="35"/>
        <v>#DIV/0!</v>
      </c>
      <c r="L158" s="50" t="e">
        <f t="shared" si="36"/>
        <v>#DIV/0!</v>
      </c>
    </row>
    <row r="159" ht="20.25" customHeight="1" spans="1:12">
      <c r="A159" s="48"/>
      <c r="B159" s="49"/>
      <c r="C159" s="49"/>
      <c r="D159" s="49"/>
      <c r="E159" s="50"/>
      <c r="F159" s="50"/>
      <c r="G159" s="54" t="s">
        <v>241</v>
      </c>
      <c r="H159" s="49"/>
      <c r="I159" s="49"/>
      <c r="J159" s="49"/>
      <c r="K159" s="50" t="e">
        <f t="shared" si="35"/>
        <v>#DIV/0!</v>
      </c>
      <c r="L159" s="50" t="e">
        <f t="shared" si="36"/>
        <v>#DIV/0!</v>
      </c>
    </row>
    <row r="160" ht="20.25" customHeight="1" spans="1:12">
      <c r="A160" s="48"/>
      <c r="B160" s="49"/>
      <c r="C160" s="49"/>
      <c r="D160" s="49"/>
      <c r="E160" s="50"/>
      <c r="F160" s="50"/>
      <c r="G160" s="51" t="s">
        <v>242</v>
      </c>
      <c r="H160" s="49">
        <f>H161+H162</f>
        <v>0</v>
      </c>
      <c r="I160" s="49">
        <f t="shared" ref="I160:J160" si="40">I161+I162</f>
        <v>0</v>
      </c>
      <c r="J160" s="49">
        <f t="shared" si="40"/>
        <v>0</v>
      </c>
      <c r="K160" s="50" t="e">
        <f t="shared" si="35"/>
        <v>#DIV/0!</v>
      </c>
      <c r="L160" s="50" t="e">
        <f t="shared" si="36"/>
        <v>#DIV/0!</v>
      </c>
    </row>
    <row r="161" ht="20.25" customHeight="1" spans="1:12">
      <c r="A161" s="48"/>
      <c r="B161" s="49"/>
      <c r="C161" s="49"/>
      <c r="D161" s="49"/>
      <c r="E161" s="50"/>
      <c r="F161" s="50"/>
      <c r="G161" s="54" t="s">
        <v>207</v>
      </c>
      <c r="H161" s="49"/>
      <c r="I161" s="49"/>
      <c r="J161" s="49"/>
      <c r="K161" s="50" t="e">
        <f t="shared" si="35"/>
        <v>#DIV/0!</v>
      </c>
      <c r="L161" s="50" t="e">
        <f t="shared" si="36"/>
        <v>#DIV/0!</v>
      </c>
    </row>
    <row r="162" ht="20.25" customHeight="1" spans="1:12">
      <c r="A162" s="48"/>
      <c r="B162" s="49"/>
      <c r="C162" s="49"/>
      <c r="D162" s="49"/>
      <c r="E162" s="50"/>
      <c r="F162" s="50"/>
      <c r="G162" s="54" t="s">
        <v>243</v>
      </c>
      <c r="H162" s="49"/>
      <c r="I162" s="49"/>
      <c r="J162" s="49"/>
      <c r="K162" s="50" t="e">
        <f t="shared" si="35"/>
        <v>#DIV/0!</v>
      </c>
      <c r="L162" s="50" t="e">
        <f t="shared" si="36"/>
        <v>#DIV/0!</v>
      </c>
    </row>
    <row r="163" ht="20.25" customHeight="1" spans="1:12">
      <c r="A163" s="48"/>
      <c r="B163" s="49"/>
      <c r="C163" s="49"/>
      <c r="D163" s="49"/>
      <c r="E163" s="50"/>
      <c r="F163" s="50"/>
      <c r="G163" s="51" t="s">
        <v>244</v>
      </c>
      <c r="H163" s="49"/>
      <c r="I163" s="49"/>
      <c r="J163" s="49"/>
      <c r="K163" s="50" t="e">
        <f t="shared" si="35"/>
        <v>#DIV/0!</v>
      </c>
      <c r="L163" s="50" t="e">
        <f t="shared" si="36"/>
        <v>#DIV/0!</v>
      </c>
    </row>
    <row r="164" ht="20.25" customHeight="1" spans="1:12">
      <c r="A164" s="48"/>
      <c r="B164" s="49"/>
      <c r="C164" s="49"/>
      <c r="D164" s="49"/>
      <c r="E164" s="50"/>
      <c r="F164" s="50"/>
      <c r="G164" s="51" t="s">
        <v>245</v>
      </c>
      <c r="H164" s="49">
        <f>H165</f>
        <v>0</v>
      </c>
      <c r="I164" s="49">
        <f t="shared" ref="I164:J164" si="41">I165</f>
        <v>0</v>
      </c>
      <c r="J164" s="49">
        <f t="shared" si="41"/>
        <v>0</v>
      </c>
      <c r="K164" s="50" t="e">
        <f t="shared" si="35"/>
        <v>#DIV/0!</v>
      </c>
      <c r="L164" s="50" t="e">
        <f t="shared" si="36"/>
        <v>#DIV/0!</v>
      </c>
    </row>
    <row r="165" ht="20.25" customHeight="1" spans="1:12">
      <c r="A165" s="48"/>
      <c r="B165" s="49"/>
      <c r="C165" s="49"/>
      <c r="D165" s="49"/>
      <c r="E165" s="50"/>
      <c r="F165" s="50"/>
      <c r="G165" s="51" t="s">
        <v>246</v>
      </c>
      <c r="H165" s="49">
        <f>H166+H167</f>
        <v>0</v>
      </c>
      <c r="I165" s="49">
        <f t="shared" ref="I165:J165" si="42">I166+I167</f>
        <v>0</v>
      </c>
      <c r="J165" s="49">
        <f t="shared" si="42"/>
        <v>0</v>
      </c>
      <c r="K165" s="50" t="e">
        <f t="shared" si="35"/>
        <v>#DIV/0!</v>
      </c>
      <c r="L165" s="50" t="e">
        <f t="shared" si="36"/>
        <v>#DIV/0!</v>
      </c>
    </row>
    <row r="166" ht="20.25" customHeight="1" spans="1:12">
      <c r="A166" s="48"/>
      <c r="B166" s="49"/>
      <c r="C166" s="49"/>
      <c r="D166" s="49"/>
      <c r="E166" s="50"/>
      <c r="F166" s="50"/>
      <c r="G166" s="51" t="s">
        <v>247</v>
      </c>
      <c r="H166" s="49"/>
      <c r="I166" s="49"/>
      <c r="J166" s="49"/>
      <c r="K166" s="50" t="e">
        <f t="shared" si="35"/>
        <v>#DIV/0!</v>
      </c>
      <c r="L166" s="50" t="e">
        <f t="shared" si="36"/>
        <v>#DIV/0!</v>
      </c>
    </row>
    <row r="167" ht="20.25" customHeight="1" spans="1:12">
      <c r="A167" s="48"/>
      <c r="B167" s="49"/>
      <c r="C167" s="49"/>
      <c r="D167" s="49"/>
      <c r="E167" s="50"/>
      <c r="F167" s="50"/>
      <c r="G167" s="51" t="s">
        <v>248</v>
      </c>
      <c r="H167" s="49"/>
      <c r="I167" s="49"/>
      <c r="J167" s="49"/>
      <c r="K167" s="50" t="e">
        <f t="shared" si="35"/>
        <v>#DIV/0!</v>
      </c>
      <c r="L167" s="50" t="e">
        <f t="shared" si="36"/>
        <v>#DIV/0!</v>
      </c>
    </row>
    <row r="168" ht="20.25" customHeight="1" spans="1:12">
      <c r="A168" s="48"/>
      <c r="B168" s="49"/>
      <c r="C168" s="49"/>
      <c r="D168" s="49"/>
      <c r="E168" s="50"/>
      <c r="F168" s="50"/>
      <c r="G168" s="51" t="s">
        <v>249</v>
      </c>
      <c r="H168" s="49">
        <f>H169+H173+H182</f>
        <v>185</v>
      </c>
      <c r="I168" s="49">
        <f t="shared" ref="I168:J168" si="43">I169+I173+I182</f>
        <v>271</v>
      </c>
      <c r="J168" s="49">
        <f t="shared" si="43"/>
        <v>385.5</v>
      </c>
      <c r="K168" s="50">
        <f t="shared" si="35"/>
        <v>2.08378378378378</v>
      </c>
      <c r="L168" s="50">
        <f t="shared" si="36"/>
        <v>1.42250922509225</v>
      </c>
    </row>
    <row r="169" ht="20.25" customHeight="1" spans="1:12">
      <c r="A169" s="48"/>
      <c r="B169" s="49"/>
      <c r="C169" s="49"/>
      <c r="D169" s="49"/>
      <c r="E169" s="50"/>
      <c r="F169" s="50"/>
      <c r="G169" s="51" t="s">
        <v>250</v>
      </c>
      <c r="H169" s="49">
        <f>H170+H171+H172</f>
        <v>0</v>
      </c>
      <c r="I169" s="49">
        <f t="shared" ref="I169:J169" si="44">I170+I171+I172</f>
        <v>0</v>
      </c>
      <c r="J169" s="49">
        <f t="shared" si="44"/>
        <v>96</v>
      </c>
      <c r="K169" s="60" t="s">
        <v>123</v>
      </c>
      <c r="L169" s="60" t="s">
        <v>123</v>
      </c>
    </row>
    <row r="170" ht="20.25" customHeight="1" spans="1:12">
      <c r="A170" s="48"/>
      <c r="B170" s="49"/>
      <c r="C170" s="49"/>
      <c r="D170" s="49"/>
      <c r="E170" s="50"/>
      <c r="F170" s="50"/>
      <c r="G170" s="51" t="s">
        <v>251</v>
      </c>
      <c r="H170" s="49"/>
      <c r="I170" s="49"/>
      <c r="J170" s="49">
        <v>96</v>
      </c>
      <c r="K170" s="60" t="s">
        <v>123</v>
      </c>
      <c r="L170" s="60" t="s">
        <v>123</v>
      </c>
    </row>
    <row r="171" ht="20.25" customHeight="1" spans="1:12">
      <c r="A171" s="48"/>
      <c r="B171" s="49"/>
      <c r="C171" s="49"/>
      <c r="D171" s="49"/>
      <c r="E171" s="50"/>
      <c r="F171" s="50"/>
      <c r="G171" s="51" t="s">
        <v>252</v>
      </c>
      <c r="H171" s="49"/>
      <c r="I171" s="52"/>
      <c r="J171" s="49"/>
      <c r="K171" s="50" t="e">
        <f t="shared" si="35"/>
        <v>#DIV/0!</v>
      </c>
      <c r="L171" s="50" t="e">
        <f t="shared" si="36"/>
        <v>#DIV/0!</v>
      </c>
    </row>
    <row r="172" ht="20.25" customHeight="1" spans="1:12">
      <c r="A172" s="48"/>
      <c r="B172" s="49"/>
      <c r="C172" s="49"/>
      <c r="D172" s="49"/>
      <c r="E172" s="50"/>
      <c r="F172" s="50"/>
      <c r="G172" s="51" t="s">
        <v>253</v>
      </c>
      <c r="H172" s="49"/>
      <c r="I172" s="52"/>
      <c r="J172" s="49"/>
      <c r="K172" s="50" t="e">
        <f t="shared" si="35"/>
        <v>#DIV/0!</v>
      </c>
      <c r="L172" s="50" t="e">
        <f t="shared" si="36"/>
        <v>#DIV/0!</v>
      </c>
    </row>
    <row r="173" ht="20.25" customHeight="1" spans="1:12">
      <c r="A173" s="48"/>
      <c r="B173" s="49"/>
      <c r="C173" s="49"/>
      <c r="D173" s="49"/>
      <c r="E173" s="50"/>
      <c r="F173" s="50"/>
      <c r="G173" s="51" t="s">
        <v>254</v>
      </c>
      <c r="H173" s="49">
        <f>H174+H175+H176+H177+H178+H179+H180+H181</f>
        <v>0</v>
      </c>
      <c r="I173" s="49">
        <f t="shared" ref="I173:J173" si="45">I174+I175+I176+I177+I178+I179+I180+I181</f>
        <v>0</v>
      </c>
      <c r="J173" s="49">
        <f t="shared" si="45"/>
        <v>0</v>
      </c>
      <c r="K173" s="50" t="e">
        <f t="shared" si="35"/>
        <v>#DIV/0!</v>
      </c>
      <c r="L173" s="50" t="e">
        <f t="shared" si="36"/>
        <v>#DIV/0!</v>
      </c>
    </row>
    <row r="174" ht="20.25" customHeight="1" spans="1:12">
      <c r="A174" s="48"/>
      <c r="B174" s="49"/>
      <c r="C174" s="49"/>
      <c r="D174" s="49"/>
      <c r="E174" s="50"/>
      <c r="F174" s="50"/>
      <c r="G174" s="51" t="s">
        <v>255</v>
      </c>
      <c r="H174" s="49"/>
      <c r="I174" s="49"/>
      <c r="J174" s="49"/>
      <c r="K174" s="50" t="e">
        <f t="shared" si="35"/>
        <v>#DIV/0!</v>
      </c>
      <c r="L174" s="50" t="e">
        <f t="shared" si="36"/>
        <v>#DIV/0!</v>
      </c>
    </row>
    <row r="175" ht="20.25" customHeight="1" spans="1:12">
      <c r="A175" s="48"/>
      <c r="B175" s="49"/>
      <c r="C175" s="49"/>
      <c r="D175" s="49"/>
      <c r="E175" s="50"/>
      <c r="F175" s="50"/>
      <c r="G175" s="51" t="s">
        <v>256</v>
      </c>
      <c r="H175" s="49"/>
      <c r="I175" s="49"/>
      <c r="J175" s="49"/>
      <c r="K175" s="50" t="e">
        <f t="shared" si="35"/>
        <v>#DIV/0!</v>
      </c>
      <c r="L175" s="50" t="e">
        <f t="shared" si="36"/>
        <v>#DIV/0!</v>
      </c>
    </row>
    <row r="176" ht="20.25" customHeight="1" spans="1:12">
      <c r="A176" s="48"/>
      <c r="B176" s="49"/>
      <c r="C176" s="49"/>
      <c r="D176" s="49"/>
      <c r="E176" s="50"/>
      <c r="F176" s="50"/>
      <c r="G176" s="51" t="s">
        <v>257</v>
      </c>
      <c r="H176" s="49"/>
      <c r="I176" s="49"/>
      <c r="J176" s="49"/>
      <c r="K176" s="50" t="e">
        <f t="shared" si="35"/>
        <v>#DIV/0!</v>
      </c>
      <c r="L176" s="50" t="e">
        <f t="shared" si="36"/>
        <v>#DIV/0!</v>
      </c>
    </row>
    <row r="177" ht="20.25" customHeight="1" spans="1:12">
      <c r="A177" s="48"/>
      <c r="B177" s="49"/>
      <c r="C177" s="49"/>
      <c r="D177" s="49"/>
      <c r="E177" s="50"/>
      <c r="F177" s="50"/>
      <c r="G177" s="51" t="s">
        <v>258</v>
      </c>
      <c r="H177" s="49"/>
      <c r="I177" s="49"/>
      <c r="J177" s="49"/>
      <c r="K177" s="50" t="e">
        <f t="shared" si="35"/>
        <v>#DIV/0!</v>
      </c>
      <c r="L177" s="50" t="e">
        <f t="shared" si="36"/>
        <v>#DIV/0!</v>
      </c>
    </row>
    <row r="178" ht="20.25" customHeight="1" spans="1:12">
      <c r="A178" s="48"/>
      <c r="B178" s="49"/>
      <c r="C178" s="49"/>
      <c r="D178" s="49"/>
      <c r="E178" s="50"/>
      <c r="F178" s="50"/>
      <c r="G178" s="51" t="s">
        <v>259</v>
      </c>
      <c r="H178" s="49"/>
      <c r="I178" s="49"/>
      <c r="J178" s="49"/>
      <c r="K178" s="50" t="e">
        <f t="shared" si="35"/>
        <v>#DIV/0!</v>
      </c>
      <c r="L178" s="50" t="e">
        <f t="shared" si="36"/>
        <v>#DIV/0!</v>
      </c>
    </row>
    <row r="179" ht="20.25" customHeight="1" spans="1:12">
      <c r="A179" s="48"/>
      <c r="B179" s="49"/>
      <c r="C179" s="49"/>
      <c r="D179" s="49"/>
      <c r="E179" s="50"/>
      <c r="F179" s="50"/>
      <c r="G179" s="51" t="s">
        <v>260</v>
      </c>
      <c r="H179" s="49"/>
      <c r="I179" s="49"/>
      <c r="J179" s="49"/>
      <c r="K179" s="50" t="e">
        <f t="shared" si="35"/>
        <v>#DIV/0!</v>
      </c>
      <c r="L179" s="50" t="e">
        <f t="shared" si="36"/>
        <v>#DIV/0!</v>
      </c>
    </row>
    <row r="180" ht="20.25" customHeight="1" spans="1:12">
      <c r="A180" s="48"/>
      <c r="B180" s="49"/>
      <c r="C180" s="49"/>
      <c r="D180" s="49"/>
      <c r="E180" s="50"/>
      <c r="F180" s="50"/>
      <c r="G180" s="51" t="s">
        <v>261</v>
      </c>
      <c r="H180" s="49"/>
      <c r="I180" s="49"/>
      <c r="J180" s="49"/>
      <c r="K180" s="50" t="e">
        <f t="shared" si="35"/>
        <v>#DIV/0!</v>
      </c>
      <c r="L180" s="50" t="e">
        <f t="shared" si="36"/>
        <v>#DIV/0!</v>
      </c>
    </row>
    <row r="181" ht="20.25" customHeight="1" spans="1:12">
      <c r="A181" s="48"/>
      <c r="B181" s="49"/>
      <c r="C181" s="49"/>
      <c r="D181" s="49"/>
      <c r="E181" s="50"/>
      <c r="F181" s="50"/>
      <c r="G181" s="51" t="s">
        <v>262</v>
      </c>
      <c r="H181" s="49"/>
      <c r="I181" s="49"/>
      <c r="J181" s="49"/>
      <c r="K181" s="50" t="e">
        <f t="shared" si="35"/>
        <v>#DIV/0!</v>
      </c>
      <c r="L181" s="50" t="e">
        <f t="shared" si="36"/>
        <v>#DIV/0!</v>
      </c>
    </row>
    <row r="182" ht="20.25" customHeight="1" spans="1:12">
      <c r="A182" s="48"/>
      <c r="B182" s="49"/>
      <c r="C182" s="49"/>
      <c r="D182" s="49"/>
      <c r="E182" s="50"/>
      <c r="F182" s="50"/>
      <c r="G182" s="51" t="s">
        <v>263</v>
      </c>
      <c r="H182" s="49">
        <f>H183+H184+H185+H186+H187+H188+H189+H190+H191+H192</f>
        <v>185</v>
      </c>
      <c r="I182" s="49">
        <f t="shared" ref="I182:J182" si="46">I183+I184+I185+I186+I187+I188+I189+I190+I191+I192</f>
        <v>271</v>
      </c>
      <c r="J182" s="49">
        <f t="shared" si="46"/>
        <v>289.5</v>
      </c>
      <c r="K182" s="50">
        <f t="shared" si="35"/>
        <v>1.56486486486486</v>
      </c>
      <c r="L182" s="50">
        <f t="shared" si="36"/>
        <v>1.06826568265683</v>
      </c>
    </row>
    <row r="183" ht="20.25" customHeight="1" spans="1:12">
      <c r="A183" s="48"/>
      <c r="B183" s="49"/>
      <c r="C183" s="49"/>
      <c r="D183" s="49"/>
      <c r="E183" s="50"/>
      <c r="F183" s="50"/>
      <c r="G183" s="51" t="s">
        <v>264</v>
      </c>
      <c r="H183" s="49">
        <v>46</v>
      </c>
      <c r="I183" s="49">
        <v>60</v>
      </c>
      <c r="J183" s="49">
        <v>289.5</v>
      </c>
      <c r="K183" s="50">
        <f t="shared" si="35"/>
        <v>6.29347826086957</v>
      </c>
      <c r="L183" s="50">
        <f t="shared" si="36"/>
        <v>4.825</v>
      </c>
    </row>
    <row r="184" ht="20.25" customHeight="1" spans="1:12">
      <c r="A184" s="48"/>
      <c r="B184" s="49"/>
      <c r="C184" s="49"/>
      <c r="D184" s="49"/>
      <c r="E184" s="50"/>
      <c r="F184" s="50"/>
      <c r="G184" s="51" t="s">
        <v>265</v>
      </c>
      <c r="H184" s="49"/>
      <c r="I184" s="49"/>
      <c r="J184" s="49"/>
      <c r="K184" s="50" t="e">
        <f t="shared" si="35"/>
        <v>#DIV/0!</v>
      </c>
      <c r="L184" s="50" t="e">
        <f t="shared" si="36"/>
        <v>#DIV/0!</v>
      </c>
    </row>
    <row r="185" ht="20.25" customHeight="1" spans="1:12">
      <c r="A185" s="48"/>
      <c r="B185" s="49"/>
      <c r="C185" s="49"/>
      <c r="D185" s="49"/>
      <c r="E185" s="50"/>
      <c r="F185" s="50"/>
      <c r="G185" s="51" t="s">
        <v>266</v>
      </c>
      <c r="H185" s="49"/>
      <c r="I185" s="49">
        <v>21</v>
      </c>
      <c r="J185" s="49"/>
      <c r="K185" s="50" t="e">
        <f t="shared" si="35"/>
        <v>#DIV/0!</v>
      </c>
      <c r="L185" s="50">
        <f t="shared" si="36"/>
        <v>0</v>
      </c>
    </row>
    <row r="186" ht="20.25" customHeight="1" spans="1:12">
      <c r="A186" s="48"/>
      <c r="B186" s="49"/>
      <c r="C186" s="49"/>
      <c r="D186" s="49"/>
      <c r="E186" s="50"/>
      <c r="F186" s="50"/>
      <c r="G186" s="51" t="s">
        <v>267</v>
      </c>
      <c r="H186" s="49"/>
      <c r="I186" s="49"/>
      <c r="J186" s="49"/>
      <c r="K186" s="50" t="e">
        <f t="shared" si="35"/>
        <v>#DIV/0!</v>
      </c>
      <c r="L186" s="50" t="e">
        <f t="shared" si="36"/>
        <v>#DIV/0!</v>
      </c>
    </row>
    <row r="187" ht="20.25" customHeight="1" spans="1:12">
      <c r="A187" s="48"/>
      <c r="B187" s="49"/>
      <c r="C187" s="49"/>
      <c r="D187" s="49"/>
      <c r="E187" s="50"/>
      <c r="F187" s="50"/>
      <c r="G187" s="51" t="s">
        <v>268</v>
      </c>
      <c r="H187" s="49"/>
      <c r="I187" s="49">
        <v>10</v>
      </c>
      <c r="J187" s="49"/>
      <c r="K187" s="50" t="e">
        <f t="shared" si="35"/>
        <v>#DIV/0!</v>
      </c>
      <c r="L187" s="50">
        <f t="shared" si="36"/>
        <v>0</v>
      </c>
    </row>
    <row r="188" ht="20.25" customHeight="1" spans="1:12">
      <c r="A188" s="48"/>
      <c r="B188" s="49"/>
      <c r="C188" s="49"/>
      <c r="D188" s="49"/>
      <c r="E188" s="50"/>
      <c r="F188" s="50"/>
      <c r="G188" s="51" t="s">
        <v>269</v>
      </c>
      <c r="H188" s="49"/>
      <c r="I188" s="49"/>
      <c r="J188" s="49"/>
      <c r="K188" s="50" t="e">
        <f t="shared" si="35"/>
        <v>#DIV/0!</v>
      </c>
      <c r="L188" s="50" t="e">
        <f t="shared" si="36"/>
        <v>#DIV/0!</v>
      </c>
    </row>
    <row r="189" ht="20.25" customHeight="1" spans="1:12">
      <c r="A189" s="48"/>
      <c r="B189" s="49"/>
      <c r="C189" s="49"/>
      <c r="D189" s="49"/>
      <c r="E189" s="50"/>
      <c r="F189" s="50"/>
      <c r="G189" s="51" t="s">
        <v>270</v>
      </c>
      <c r="H189" s="49"/>
      <c r="I189" s="49"/>
      <c r="J189" s="49"/>
      <c r="K189" s="50" t="e">
        <f t="shared" si="35"/>
        <v>#DIV/0!</v>
      </c>
      <c r="L189" s="50" t="e">
        <f t="shared" si="36"/>
        <v>#DIV/0!</v>
      </c>
    </row>
    <row r="190" ht="20.25" customHeight="1" spans="1:12">
      <c r="A190" s="48"/>
      <c r="B190" s="49"/>
      <c r="C190" s="49"/>
      <c r="D190" s="49"/>
      <c r="E190" s="50"/>
      <c r="F190" s="50"/>
      <c r="G190" s="51" t="s">
        <v>271</v>
      </c>
      <c r="H190" s="49"/>
      <c r="I190" s="49"/>
      <c r="J190" s="49"/>
      <c r="K190" s="50" t="e">
        <f t="shared" si="35"/>
        <v>#DIV/0!</v>
      </c>
      <c r="L190" s="50" t="e">
        <f t="shared" si="36"/>
        <v>#DIV/0!</v>
      </c>
    </row>
    <row r="191" ht="20.25" customHeight="1" spans="1:12">
      <c r="A191" s="48"/>
      <c r="B191" s="49"/>
      <c r="C191" s="49"/>
      <c r="D191" s="49"/>
      <c r="E191" s="50"/>
      <c r="F191" s="50"/>
      <c r="G191" s="51" t="s">
        <v>272</v>
      </c>
      <c r="H191" s="49">
        <v>139</v>
      </c>
      <c r="I191" s="49">
        <v>165</v>
      </c>
      <c r="J191" s="49"/>
      <c r="K191" s="50">
        <f t="shared" si="35"/>
        <v>0</v>
      </c>
      <c r="L191" s="50">
        <f t="shared" si="36"/>
        <v>0</v>
      </c>
    </row>
    <row r="192" ht="20.25" customHeight="1" spans="1:12">
      <c r="A192" s="48"/>
      <c r="B192" s="49"/>
      <c r="C192" s="49"/>
      <c r="D192" s="49"/>
      <c r="E192" s="50"/>
      <c r="F192" s="50"/>
      <c r="G192" s="51" t="s">
        <v>273</v>
      </c>
      <c r="H192" s="49"/>
      <c r="I192" s="49">
        <v>15</v>
      </c>
      <c r="J192" s="49"/>
      <c r="K192" s="50" t="e">
        <f t="shared" si="35"/>
        <v>#DIV/0!</v>
      </c>
      <c r="L192" s="50">
        <f t="shared" si="36"/>
        <v>0</v>
      </c>
    </row>
    <row r="193" ht="20.25" customHeight="1" spans="1:12">
      <c r="A193" s="48"/>
      <c r="B193" s="49"/>
      <c r="C193" s="49"/>
      <c r="D193" s="49"/>
      <c r="E193" s="50"/>
      <c r="F193" s="50"/>
      <c r="G193" s="51" t="s">
        <v>274</v>
      </c>
      <c r="H193" s="49">
        <f>H194+H195+H196+H197+H198+H199+H200+H201+H202+H203+H204+H205+H206+H207+H208</f>
        <v>18095</v>
      </c>
      <c r="I193" s="49">
        <f t="shared" ref="I193:J193" si="47">I194+I195+I196+I197+I198+I199+I200+I201+I202+I203+I204+I205+I206+I207+I208</f>
        <v>17603</v>
      </c>
      <c r="J193" s="49">
        <f t="shared" si="47"/>
        <v>17976.98</v>
      </c>
      <c r="K193" s="50">
        <f t="shared" si="35"/>
        <v>0.993477756286267</v>
      </c>
      <c r="L193" s="50">
        <f t="shared" si="36"/>
        <v>1.02124524228825</v>
      </c>
    </row>
    <row r="194" ht="20.25" customHeight="1" spans="1:12">
      <c r="A194" s="48"/>
      <c r="B194" s="49"/>
      <c r="C194" s="49"/>
      <c r="D194" s="49"/>
      <c r="E194" s="50"/>
      <c r="F194" s="50"/>
      <c r="G194" s="51" t="s">
        <v>275</v>
      </c>
      <c r="H194" s="49"/>
      <c r="I194" s="49"/>
      <c r="J194" s="49"/>
      <c r="K194" s="50" t="e">
        <f t="shared" si="35"/>
        <v>#DIV/0!</v>
      </c>
      <c r="L194" s="50" t="e">
        <f t="shared" si="36"/>
        <v>#DIV/0!</v>
      </c>
    </row>
    <row r="195" ht="20.25" customHeight="1" spans="1:12">
      <c r="A195" s="48"/>
      <c r="B195" s="49"/>
      <c r="C195" s="49"/>
      <c r="D195" s="49"/>
      <c r="E195" s="50"/>
      <c r="F195" s="50"/>
      <c r="G195" s="51" t="s">
        <v>276</v>
      </c>
      <c r="H195" s="49"/>
      <c r="I195" s="49"/>
      <c r="J195" s="49"/>
      <c r="K195" s="50" t="e">
        <f t="shared" si="35"/>
        <v>#DIV/0!</v>
      </c>
      <c r="L195" s="50" t="e">
        <f t="shared" si="36"/>
        <v>#DIV/0!</v>
      </c>
    </row>
    <row r="196" ht="20.25" customHeight="1" spans="1:12">
      <c r="A196" s="48"/>
      <c r="B196" s="49"/>
      <c r="C196" s="49"/>
      <c r="D196" s="49"/>
      <c r="E196" s="50"/>
      <c r="F196" s="50"/>
      <c r="G196" s="51" t="s">
        <v>277</v>
      </c>
      <c r="H196" s="49">
        <v>18095</v>
      </c>
      <c r="I196" s="49">
        <v>17603</v>
      </c>
      <c r="J196" s="49">
        <v>17976.98</v>
      </c>
      <c r="K196" s="50">
        <f t="shared" si="35"/>
        <v>0.993477756286267</v>
      </c>
      <c r="L196" s="50">
        <f t="shared" si="36"/>
        <v>1.02124524228825</v>
      </c>
    </row>
    <row r="197" ht="20.25" customHeight="1" spans="1:12">
      <c r="A197" s="48"/>
      <c r="B197" s="49"/>
      <c r="C197" s="49"/>
      <c r="D197" s="49"/>
      <c r="E197" s="50"/>
      <c r="F197" s="50"/>
      <c r="G197" s="51" t="s">
        <v>278</v>
      </c>
      <c r="H197" s="49"/>
      <c r="I197" s="49"/>
      <c r="J197" s="49"/>
      <c r="K197" s="50" t="e">
        <f t="shared" si="35"/>
        <v>#DIV/0!</v>
      </c>
      <c r="L197" s="50" t="e">
        <f t="shared" si="36"/>
        <v>#DIV/0!</v>
      </c>
    </row>
    <row r="198" ht="20.25" customHeight="1" spans="1:12">
      <c r="A198" s="48"/>
      <c r="B198" s="49"/>
      <c r="C198" s="49"/>
      <c r="D198" s="49"/>
      <c r="E198" s="50"/>
      <c r="F198" s="50"/>
      <c r="G198" s="51" t="s">
        <v>279</v>
      </c>
      <c r="H198" s="49"/>
      <c r="I198" s="49"/>
      <c r="J198" s="49"/>
      <c r="K198" s="50" t="e">
        <f t="shared" si="35"/>
        <v>#DIV/0!</v>
      </c>
      <c r="L198" s="50" t="e">
        <f t="shared" si="36"/>
        <v>#DIV/0!</v>
      </c>
    </row>
    <row r="199" ht="20.25" customHeight="1" spans="1:12">
      <c r="A199" s="48"/>
      <c r="B199" s="49"/>
      <c r="C199" s="49"/>
      <c r="D199" s="49"/>
      <c r="E199" s="50"/>
      <c r="F199" s="50"/>
      <c r="G199" s="51" t="s">
        <v>280</v>
      </c>
      <c r="H199" s="49"/>
      <c r="I199" s="49"/>
      <c r="J199" s="49"/>
      <c r="K199" s="50" t="e">
        <f t="shared" si="35"/>
        <v>#DIV/0!</v>
      </c>
      <c r="L199" s="50" t="e">
        <f t="shared" si="36"/>
        <v>#DIV/0!</v>
      </c>
    </row>
    <row r="200" ht="20.25" customHeight="1" spans="1:12">
      <c r="A200" s="48"/>
      <c r="B200" s="49"/>
      <c r="C200" s="49"/>
      <c r="D200" s="49"/>
      <c r="E200" s="50"/>
      <c r="F200" s="50"/>
      <c r="G200" s="51" t="s">
        <v>281</v>
      </c>
      <c r="H200" s="49"/>
      <c r="I200" s="49"/>
      <c r="J200" s="49"/>
      <c r="K200" s="50" t="e">
        <f t="shared" ref="K200:K259" si="48">J200/H200</f>
        <v>#DIV/0!</v>
      </c>
      <c r="L200" s="50" t="e">
        <f t="shared" ref="L200:L259" si="49">J200/I200</f>
        <v>#DIV/0!</v>
      </c>
    </row>
    <row r="201" ht="20.25" customHeight="1" spans="1:12">
      <c r="A201" s="48"/>
      <c r="B201" s="49"/>
      <c r="C201" s="49"/>
      <c r="D201" s="49"/>
      <c r="E201" s="50"/>
      <c r="F201" s="50"/>
      <c r="G201" s="51" t="s">
        <v>282</v>
      </c>
      <c r="H201" s="49"/>
      <c r="I201" s="49"/>
      <c r="J201" s="49"/>
      <c r="K201" s="50" t="e">
        <f t="shared" si="48"/>
        <v>#DIV/0!</v>
      </c>
      <c r="L201" s="50" t="e">
        <f t="shared" si="49"/>
        <v>#DIV/0!</v>
      </c>
    </row>
    <row r="202" ht="20.25" customHeight="1" spans="1:12">
      <c r="A202" s="48"/>
      <c r="B202" s="49"/>
      <c r="C202" s="49"/>
      <c r="D202" s="49"/>
      <c r="E202" s="50"/>
      <c r="F202" s="50"/>
      <c r="G202" s="51" t="s">
        <v>283</v>
      </c>
      <c r="H202" s="49"/>
      <c r="I202" s="49"/>
      <c r="J202" s="49"/>
      <c r="K202" s="50" t="e">
        <f t="shared" si="48"/>
        <v>#DIV/0!</v>
      </c>
      <c r="L202" s="50" t="e">
        <f t="shared" si="49"/>
        <v>#DIV/0!</v>
      </c>
    </row>
    <row r="203" ht="20.25" customHeight="1" spans="1:12">
      <c r="A203" s="48"/>
      <c r="B203" s="49"/>
      <c r="C203" s="49"/>
      <c r="D203" s="49"/>
      <c r="E203" s="50"/>
      <c r="F203" s="50"/>
      <c r="G203" s="51" t="s">
        <v>284</v>
      </c>
      <c r="H203" s="49"/>
      <c r="I203" s="49"/>
      <c r="J203" s="49"/>
      <c r="K203" s="50" t="e">
        <f t="shared" si="48"/>
        <v>#DIV/0!</v>
      </c>
      <c r="L203" s="50" t="e">
        <f t="shared" si="49"/>
        <v>#DIV/0!</v>
      </c>
    </row>
    <row r="204" ht="20.25" customHeight="1" spans="1:12">
      <c r="A204" s="48"/>
      <c r="B204" s="49"/>
      <c r="C204" s="49"/>
      <c r="D204" s="49"/>
      <c r="E204" s="50"/>
      <c r="F204" s="50"/>
      <c r="G204" s="51" t="s">
        <v>285</v>
      </c>
      <c r="H204" s="49"/>
      <c r="I204" s="49"/>
      <c r="J204" s="49"/>
      <c r="K204" s="50" t="e">
        <f t="shared" si="48"/>
        <v>#DIV/0!</v>
      </c>
      <c r="L204" s="50" t="e">
        <f t="shared" si="49"/>
        <v>#DIV/0!</v>
      </c>
    </row>
    <row r="205" ht="20.25" customHeight="1" spans="1:12">
      <c r="A205" s="48"/>
      <c r="B205" s="49"/>
      <c r="C205" s="49"/>
      <c r="D205" s="49"/>
      <c r="E205" s="50"/>
      <c r="F205" s="50"/>
      <c r="G205" s="51" t="s">
        <v>286</v>
      </c>
      <c r="H205" s="49"/>
      <c r="I205" s="49"/>
      <c r="J205" s="49"/>
      <c r="K205" s="50" t="e">
        <f t="shared" si="48"/>
        <v>#DIV/0!</v>
      </c>
      <c r="L205" s="50" t="e">
        <f t="shared" si="49"/>
        <v>#DIV/0!</v>
      </c>
    </row>
    <row r="206" ht="20.25" customHeight="1" spans="1:12">
      <c r="A206" s="48"/>
      <c r="B206" s="49"/>
      <c r="C206" s="49"/>
      <c r="D206" s="49"/>
      <c r="E206" s="50"/>
      <c r="F206" s="50"/>
      <c r="G206" s="51" t="s">
        <v>287</v>
      </c>
      <c r="H206" s="49"/>
      <c r="I206" s="49"/>
      <c r="J206" s="49"/>
      <c r="K206" s="50" t="e">
        <f t="shared" si="48"/>
        <v>#DIV/0!</v>
      </c>
      <c r="L206" s="50" t="e">
        <f t="shared" si="49"/>
        <v>#DIV/0!</v>
      </c>
    </row>
    <row r="207" ht="20.25" customHeight="1" spans="1:12">
      <c r="A207" s="48"/>
      <c r="B207" s="49"/>
      <c r="C207" s="49"/>
      <c r="D207" s="49"/>
      <c r="E207" s="50"/>
      <c r="F207" s="50"/>
      <c r="G207" s="51" t="s">
        <v>288</v>
      </c>
      <c r="H207" s="49"/>
      <c r="I207" s="49"/>
      <c r="J207" s="49"/>
      <c r="K207" s="50" t="e">
        <f t="shared" si="48"/>
        <v>#DIV/0!</v>
      </c>
      <c r="L207" s="50" t="e">
        <f t="shared" si="49"/>
        <v>#DIV/0!</v>
      </c>
    </row>
    <row r="208" ht="20.25" customHeight="1" spans="1:12">
      <c r="A208" s="48"/>
      <c r="B208" s="49"/>
      <c r="C208" s="49"/>
      <c r="D208" s="49"/>
      <c r="E208" s="50"/>
      <c r="F208" s="50"/>
      <c r="G208" s="51" t="s">
        <v>289</v>
      </c>
      <c r="H208" s="49"/>
      <c r="I208" s="49"/>
      <c r="J208" s="49"/>
      <c r="K208" s="50" t="e">
        <f t="shared" si="48"/>
        <v>#DIV/0!</v>
      </c>
      <c r="L208" s="50" t="e">
        <f t="shared" si="49"/>
        <v>#DIV/0!</v>
      </c>
    </row>
    <row r="209" ht="20.25" customHeight="1" spans="1:12">
      <c r="A209" s="48"/>
      <c r="B209" s="49"/>
      <c r="C209" s="49"/>
      <c r="D209" s="49"/>
      <c r="E209" s="50"/>
      <c r="F209" s="50"/>
      <c r="G209" s="51" t="s">
        <v>290</v>
      </c>
      <c r="H209" s="49">
        <f>H210+H211+H212+H213+H214+H215+H216+H217+H218+H219+H220+H221+H222+H223+H224</f>
        <v>0</v>
      </c>
      <c r="I209" s="49">
        <f t="shared" ref="I209:J209" si="50">I210+I211+I212+I213+I214+I215+I216+I217+I218+I219+I220+I221+I222+I223+I224</f>
        <v>27</v>
      </c>
      <c r="J209" s="49">
        <f t="shared" si="50"/>
        <v>0</v>
      </c>
      <c r="K209" s="50" t="e">
        <f t="shared" si="48"/>
        <v>#DIV/0!</v>
      </c>
      <c r="L209" s="50">
        <f t="shared" si="49"/>
        <v>0</v>
      </c>
    </row>
    <row r="210" ht="20.25" customHeight="1" spans="1:12">
      <c r="A210" s="48"/>
      <c r="B210" s="49"/>
      <c r="C210" s="49"/>
      <c r="D210" s="49"/>
      <c r="E210" s="50"/>
      <c r="F210" s="50"/>
      <c r="G210" s="51" t="s">
        <v>291</v>
      </c>
      <c r="H210" s="49"/>
      <c r="I210" s="49"/>
      <c r="J210" s="49"/>
      <c r="K210" s="50" t="e">
        <f t="shared" si="48"/>
        <v>#DIV/0!</v>
      </c>
      <c r="L210" s="50" t="e">
        <f t="shared" si="49"/>
        <v>#DIV/0!</v>
      </c>
    </row>
    <row r="211" ht="20.25" customHeight="1" spans="1:12">
      <c r="A211" s="48"/>
      <c r="B211" s="49"/>
      <c r="C211" s="49"/>
      <c r="D211" s="49"/>
      <c r="E211" s="50"/>
      <c r="F211" s="50"/>
      <c r="G211" s="51" t="s">
        <v>292</v>
      </c>
      <c r="H211" s="49"/>
      <c r="I211" s="49"/>
      <c r="J211" s="49"/>
      <c r="K211" s="50" t="e">
        <f t="shared" si="48"/>
        <v>#DIV/0!</v>
      </c>
      <c r="L211" s="50" t="e">
        <f t="shared" si="49"/>
        <v>#DIV/0!</v>
      </c>
    </row>
    <row r="212" ht="20.25" customHeight="1" spans="1:12">
      <c r="A212" s="48"/>
      <c r="B212" s="49"/>
      <c r="C212" s="49"/>
      <c r="D212" s="49"/>
      <c r="E212" s="50"/>
      <c r="F212" s="50"/>
      <c r="G212" s="51" t="s">
        <v>293</v>
      </c>
      <c r="H212" s="49"/>
      <c r="I212" s="49">
        <v>27</v>
      </c>
      <c r="J212" s="49"/>
      <c r="K212" s="50" t="e">
        <f t="shared" si="48"/>
        <v>#DIV/0!</v>
      </c>
      <c r="L212" s="50">
        <f t="shared" si="49"/>
        <v>0</v>
      </c>
    </row>
    <row r="213" ht="20.25" customHeight="1" spans="1:12">
      <c r="A213" s="48"/>
      <c r="B213" s="49"/>
      <c r="C213" s="49"/>
      <c r="D213" s="49"/>
      <c r="E213" s="50"/>
      <c r="F213" s="50"/>
      <c r="G213" s="51" t="s">
        <v>294</v>
      </c>
      <c r="H213" s="49"/>
      <c r="I213" s="49"/>
      <c r="J213" s="49"/>
      <c r="K213" s="50" t="e">
        <f t="shared" si="48"/>
        <v>#DIV/0!</v>
      </c>
      <c r="L213" s="50" t="e">
        <f t="shared" si="49"/>
        <v>#DIV/0!</v>
      </c>
    </row>
    <row r="214" ht="20.25" customHeight="1" spans="1:12">
      <c r="A214" s="48"/>
      <c r="B214" s="49"/>
      <c r="C214" s="49"/>
      <c r="D214" s="49"/>
      <c r="E214" s="50"/>
      <c r="F214" s="50"/>
      <c r="G214" s="51" t="s">
        <v>295</v>
      </c>
      <c r="H214" s="49"/>
      <c r="I214" s="49"/>
      <c r="J214" s="49"/>
      <c r="K214" s="50" t="e">
        <f t="shared" si="48"/>
        <v>#DIV/0!</v>
      </c>
      <c r="L214" s="50" t="e">
        <f t="shared" si="49"/>
        <v>#DIV/0!</v>
      </c>
    </row>
    <row r="215" ht="20.25" customHeight="1" spans="1:12">
      <c r="A215" s="48"/>
      <c r="B215" s="49"/>
      <c r="C215" s="49"/>
      <c r="D215" s="49"/>
      <c r="E215" s="50"/>
      <c r="F215" s="50"/>
      <c r="G215" s="51" t="s">
        <v>296</v>
      </c>
      <c r="H215" s="49"/>
      <c r="I215" s="49"/>
      <c r="J215" s="49"/>
      <c r="K215" s="50" t="e">
        <f t="shared" si="48"/>
        <v>#DIV/0!</v>
      </c>
      <c r="L215" s="50" t="e">
        <f t="shared" si="49"/>
        <v>#DIV/0!</v>
      </c>
    </row>
    <row r="216" ht="20.25" customHeight="1" spans="1:12">
      <c r="A216" s="48"/>
      <c r="B216" s="49"/>
      <c r="C216" s="49"/>
      <c r="D216" s="49"/>
      <c r="E216" s="50"/>
      <c r="F216" s="50"/>
      <c r="G216" s="51" t="s">
        <v>297</v>
      </c>
      <c r="H216" s="49"/>
      <c r="I216" s="49"/>
      <c r="J216" s="49"/>
      <c r="K216" s="50" t="e">
        <f t="shared" si="48"/>
        <v>#DIV/0!</v>
      </c>
      <c r="L216" s="50" t="e">
        <f t="shared" si="49"/>
        <v>#DIV/0!</v>
      </c>
    </row>
    <row r="217" ht="20.25" customHeight="1" spans="1:12">
      <c r="A217" s="48"/>
      <c r="B217" s="49"/>
      <c r="C217" s="49"/>
      <c r="D217" s="49"/>
      <c r="E217" s="50"/>
      <c r="F217" s="50"/>
      <c r="G217" s="51" t="s">
        <v>298</v>
      </c>
      <c r="H217" s="49"/>
      <c r="I217" s="49"/>
      <c r="J217" s="49"/>
      <c r="K217" s="50" t="e">
        <f t="shared" si="48"/>
        <v>#DIV/0!</v>
      </c>
      <c r="L217" s="50" t="e">
        <f t="shared" si="49"/>
        <v>#DIV/0!</v>
      </c>
    </row>
    <row r="218" ht="20.25" customHeight="1" spans="1:12">
      <c r="A218" s="48"/>
      <c r="B218" s="49"/>
      <c r="C218" s="49"/>
      <c r="D218" s="49"/>
      <c r="E218" s="50"/>
      <c r="F218" s="50"/>
      <c r="G218" s="51" t="s">
        <v>299</v>
      </c>
      <c r="H218" s="49"/>
      <c r="I218" s="49"/>
      <c r="J218" s="49"/>
      <c r="K218" s="50" t="e">
        <f t="shared" si="48"/>
        <v>#DIV/0!</v>
      </c>
      <c r="L218" s="50" t="e">
        <f t="shared" si="49"/>
        <v>#DIV/0!</v>
      </c>
    </row>
    <row r="219" ht="20.25" customHeight="1" spans="1:12">
      <c r="A219" s="48"/>
      <c r="B219" s="49"/>
      <c r="C219" s="49"/>
      <c r="D219" s="49"/>
      <c r="E219" s="50"/>
      <c r="F219" s="50"/>
      <c r="G219" s="51" t="s">
        <v>300</v>
      </c>
      <c r="H219" s="49"/>
      <c r="I219" s="49"/>
      <c r="J219" s="49"/>
      <c r="K219" s="50" t="e">
        <f t="shared" si="48"/>
        <v>#DIV/0!</v>
      </c>
      <c r="L219" s="50" t="e">
        <f t="shared" si="49"/>
        <v>#DIV/0!</v>
      </c>
    </row>
    <row r="220" ht="20.25" customHeight="1" spans="1:12">
      <c r="A220" s="48"/>
      <c r="B220" s="49"/>
      <c r="C220" s="49"/>
      <c r="D220" s="49"/>
      <c r="E220" s="50"/>
      <c r="F220" s="50"/>
      <c r="G220" s="51" t="s">
        <v>301</v>
      </c>
      <c r="H220" s="49"/>
      <c r="I220" s="49"/>
      <c r="J220" s="49"/>
      <c r="K220" s="50" t="e">
        <f t="shared" si="48"/>
        <v>#DIV/0!</v>
      </c>
      <c r="L220" s="50" t="e">
        <f t="shared" si="49"/>
        <v>#DIV/0!</v>
      </c>
    </row>
    <row r="221" ht="20.25" customHeight="1" spans="1:12">
      <c r="A221" s="48"/>
      <c r="B221" s="49"/>
      <c r="C221" s="49"/>
      <c r="D221" s="49"/>
      <c r="E221" s="50"/>
      <c r="F221" s="50"/>
      <c r="G221" s="51" t="s">
        <v>302</v>
      </c>
      <c r="H221" s="49"/>
      <c r="I221" s="49"/>
      <c r="J221" s="49"/>
      <c r="K221" s="50" t="e">
        <f t="shared" si="48"/>
        <v>#DIV/0!</v>
      </c>
      <c r="L221" s="50" t="e">
        <f t="shared" si="49"/>
        <v>#DIV/0!</v>
      </c>
    </row>
    <row r="222" ht="20.25" customHeight="1" spans="1:12">
      <c r="A222" s="48"/>
      <c r="B222" s="49"/>
      <c r="C222" s="49"/>
      <c r="D222" s="49"/>
      <c r="E222" s="50"/>
      <c r="F222" s="50"/>
      <c r="G222" s="51" t="s">
        <v>303</v>
      </c>
      <c r="H222" s="49"/>
      <c r="I222" s="49"/>
      <c r="J222" s="49"/>
      <c r="K222" s="50" t="e">
        <f t="shared" si="48"/>
        <v>#DIV/0!</v>
      </c>
      <c r="L222" s="50" t="e">
        <f t="shared" si="49"/>
        <v>#DIV/0!</v>
      </c>
    </row>
    <row r="223" ht="20.25" customHeight="1" spans="1:12">
      <c r="A223" s="48"/>
      <c r="B223" s="49"/>
      <c r="C223" s="49"/>
      <c r="D223" s="49"/>
      <c r="E223" s="50"/>
      <c r="F223" s="50"/>
      <c r="G223" s="51" t="s">
        <v>304</v>
      </c>
      <c r="H223" s="49"/>
      <c r="I223" s="49"/>
      <c r="J223" s="49"/>
      <c r="K223" s="50" t="e">
        <f t="shared" si="48"/>
        <v>#DIV/0!</v>
      </c>
      <c r="L223" s="50" t="e">
        <f t="shared" si="49"/>
        <v>#DIV/0!</v>
      </c>
    </row>
    <row r="224" ht="20.25" customHeight="1" spans="1:12">
      <c r="A224" s="48"/>
      <c r="B224" s="49"/>
      <c r="C224" s="49"/>
      <c r="D224" s="49"/>
      <c r="E224" s="50"/>
      <c r="F224" s="50"/>
      <c r="G224" s="51" t="s">
        <v>305</v>
      </c>
      <c r="H224" s="49"/>
      <c r="I224" s="49"/>
      <c r="J224" s="49"/>
      <c r="K224" s="50" t="e">
        <f t="shared" si="48"/>
        <v>#DIV/0!</v>
      </c>
      <c r="L224" s="50" t="e">
        <f t="shared" si="49"/>
        <v>#DIV/0!</v>
      </c>
    </row>
    <row r="225" ht="20.25" customHeight="1" spans="1:12">
      <c r="A225" s="48"/>
      <c r="B225" s="49"/>
      <c r="C225" s="49"/>
      <c r="D225" s="49"/>
      <c r="E225" s="50"/>
      <c r="F225" s="50"/>
      <c r="G225" s="51" t="s">
        <v>306</v>
      </c>
      <c r="H225" s="49">
        <f>H226+H239</f>
        <v>0</v>
      </c>
      <c r="I225" s="49">
        <f t="shared" ref="I225:J225" si="51">I226+I239</f>
        <v>2296</v>
      </c>
      <c r="J225" s="49">
        <f t="shared" si="51"/>
        <v>1135</v>
      </c>
      <c r="K225" s="60" t="s">
        <v>123</v>
      </c>
      <c r="L225" s="50">
        <f t="shared" si="49"/>
        <v>0.494337979094077</v>
      </c>
    </row>
    <row r="226" ht="20.25" customHeight="1" spans="1:12">
      <c r="A226" s="48"/>
      <c r="B226" s="49"/>
      <c r="C226" s="49"/>
      <c r="D226" s="49"/>
      <c r="E226" s="50"/>
      <c r="F226" s="50"/>
      <c r="G226" s="51" t="s">
        <v>307</v>
      </c>
      <c r="H226" s="49">
        <f>H227+H228+H229+H230+H231+H232+H233+H234+H235+H236+H237+H238</f>
        <v>0</v>
      </c>
      <c r="I226" s="49">
        <f t="shared" ref="I226:J226" si="52">I227+I228+I229+I230+I231+I232+I233+I234+I235+I236+I237+I238</f>
        <v>0</v>
      </c>
      <c r="J226" s="49">
        <f t="shared" si="52"/>
        <v>0</v>
      </c>
      <c r="K226" s="50" t="e">
        <f t="shared" si="48"/>
        <v>#DIV/0!</v>
      </c>
      <c r="L226" s="50" t="e">
        <f t="shared" si="49"/>
        <v>#DIV/0!</v>
      </c>
    </row>
    <row r="227" ht="20.25" customHeight="1" spans="1:12">
      <c r="A227" s="48"/>
      <c r="B227" s="49"/>
      <c r="C227" s="49"/>
      <c r="D227" s="49"/>
      <c r="E227" s="50"/>
      <c r="F227" s="50"/>
      <c r="G227" s="51" t="s">
        <v>308</v>
      </c>
      <c r="H227" s="49"/>
      <c r="I227" s="49"/>
      <c r="J227" s="49"/>
      <c r="K227" s="50" t="e">
        <f t="shared" si="48"/>
        <v>#DIV/0!</v>
      </c>
      <c r="L227" s="50" t="e">
        <f t="shared" si="49"/>
        <v>#DIV/0!</v>
      </c>
    </row>
    <row r="228" ht="20.25" customHeight="1" spans="1:12">
      <c r="A228" s="48"/>
      <c r="B228" s="49"/>
      <c r="C228" s="49"/>
      <c r="D228" s="49"/>
      <c r="E228" s="50"/>
      <c r="F228" s="50"/>
      <c r="G228" s="51" t="s">
        <v>309</v>
      </c>
      <c r="H228" s="49"/>
      <c r="I228" s="49"/>
      <c r="J228" s="49"/>
      <c r="K228" s="50" t="e">
        <f t="shared" si="48"/>
        <v>#DIV/0!</v>
      </c>
      <c r="L228" s="50" t="e">
        <f t="shared" si="49"/>
        <v>#DIV/0!</v>
      </c>
    </row>
    <row r="229" ht="20.25" customHeight="1" spans="1:12">
      <c r="A229" s="48"/>
      <c r="B229" s="49"/>
      <c r="C229" s="49"/>
      <c r="D229" s="49"/>
      <c r="E229" s="50"/>
      <c r="F229" s="50"/>
      <c r="G229" s="51" t="s">
        <v>310</v>
      </c>
      <c r="H229" s="49"/>
      <c r="I229" s="49"/>
      <c r="J229" s="49"/>
      <c r="K229" s="50" t="e">
        <f t="shared" si="48"/>
        <v>#DIV/0!</v>
      </c>
      <c r="L229" s="50" t="e">
        <f t="shared" si="49"/>
        <v>#DIV/0!</v>
      </c>
    </row>
    <row r="230" ht="20.25" customHeight="1" spans="1:12">
      <c r="A230" s="48"/>
      <c r="B230" s="49"/>
      <c r="C230" s="49"/>
      <c r="D230" s="49"/>
      <c r="E230" s="50"/>
      <c r="F230" s="50"/>
      <c r="G230" s="51" t="s">
        <v>311</v>
      </c>
      <c r="H230" s="49"/>
      <c r="I230" s="49"/>
      <c r="J230" s="49"/>
      <c r="K230" s="50" t="e">
        <f t="shared" si="48"/>
        <v>#DIV/0!</v>
      </c>
      <c r="L230" s="50" t="e">
        <f t="shared" si="49"/>
        <v>#DIV/0!</v>
      </c>
    </row>
    <row r="231" ht="20.25" customHeight="1" spans="1:12">
      <c r="A231" s="48"/>
      <c r="B231" s="49"/>
      <c r="C231" s="49"/>
      <c r="D231" s="49"/>
      <c r="E231" s="50"/>
      <c r="F231" s="50"/>
      <c r="G231" s="51" t="s">
        <v>312</v>
      </c>
      <c r="H231" s="49"/>
      <c r="I231" s="49"/>
      <c r="J231" s="49"/>
      <c r="K231" s="50" t="e">
        <f t="shared" si="48"/>
        <v>#DIV/0!</v>
      </c>
      <c r="L231" s="50" t="e">
        <f t="shared" si="49"/>
        <v>#DIV/0!</v>
      </c>
    </row>
    <row r="232" ht="20.25" customHeight="1" spans="1:12">
      <c r="A232" s="48"/>
      <c r="B232" s="49"/>
      <c r="C232" s="49"/>
      <c r="D232" s="49"/>
      <c r="E232" s="50"/>
      <c r="F232" s="50"/>
      <c r="G232" s="51" t="s">
        <v>313</v>
      </c>
      <c r="H232" s="49"/>
      <c r="I232" s="49"/>
      <c r="J232" s="49"/>
      <c r="K232" s="50" t="e">
        <f t="shared" si="48"/>
        <v>#DIV/0!</v>
      </c>
      <c r="L232" s="50" t="e">
        <f t="shared" si="49"/>
        <v>#DIV/0!</v>
      </c>
    </row>
    <row r="233" ht="20.25" customHeight="1" spans="1:12">
      <c r="A233" s="48"/>
      <c r="B233" s="49"/>
      <c r="C233" s="49"/>
      <c r="D233" s="49"/>
      <c r="E233" s="50"/>
      <c r="F233" s="50"/>
      <c r="G233" s="51" t="s">
        <v>314</v>
      </c>
      <c r="H233" s="49"/>
      <c r="I233" s="49"/>
      <c r="J233" s="49"/>
      <c r="K233" s="50" t="e">
        <f t="shared" si="48"/>
        <v>#DIV/0!</v>
      </c>
      <c r="L233" s="50" t="e">
        <f t="shared" si="49"/>
        <v>#DIV/0!</v>
      </c>
    </row>
    <row r="234" ht="20.25" customHeight="1" spans="1:12">
      <c r="A234" s="48"/>
      <c r="B234" s="49"/>
      <c r="C234" s="49"/>
      <c r="D234" s="49"/>
      <c r="E234" s="50"/>
      <c r="F234" s="50"/>
      <c r="G234" s="51" t="s">
        <v>315</v>
      </c>
      <c r="H234" s="49"/>
      <c r="I234" s="49"/>
      <c r="J234" s="49"/>
      <c r="K234" s="50" t="e">
        <f t="shared" si="48"/>
        <v>#DIV/0!</v>
      </c>
      <c r="L234" s="50" t="e">
        <f t="shared" si="49"/>
        <v>#DIV/0!</v>
      </c>
    </row>
    <row r="235" ht="20.25" customHeight="1" spans="1:12">
      <c r="A235" s="48"/>
      <c r="B235" s="49"/>
      <c r="C235" s="49"/>
      <c r="D235" s="49"/>
      <c r="E235" s="50"/>
      <c r="F235" s="50"/>
      <c r="G235" s="51" t="s">
        <v>316</v>
      </c>
      <c r="H235" s="49"/>
      <c r="I235" s="49"/>
      <c r="J235" s="49"/>
      <c r="K235" s="50" t="e">
        <f t="shared" si="48"/>
        <v>#DIV/0!</v>
      </c>
      <c r="L235" s="50" t="e">
        <f t="shared" si="49"/>
        <v>#DIV/0!</v>
      </c>
    </row>
    <row r="236" ht="20.25" customHeight="1" spans="1:12">
      <c r="A236" s="48"/>
      <c r="B236" s="49"/>
      <c r="C236" s="49"/>
      <c r="D236" s="49"/>
      <c r="E236" s="50"/>
      <c r="F236" s="50"/>
      <c r="G236" s="51" t="s">
        <v>317</v>
      </c>
      <c r="H236" s="49"/>
      <c r="I236" s="49"/>
      <c r="J236" s="49"/>
      <c r="K236" s="50" t="e">
        <f t="shared" si="48"/>
        <v>#DIV/0!</v>
      </c>
      <c r="L236" s="50" t="e">
        <f t="shared" si="49"/>
        <v>#DIV/0!</v>
      </c>
    </row>
    <row r="237" ht="20.25" customHeight="1" spans="1:12">
      <c r="A237" s="48"/>
      <c r="B237" s="49"/>
      <c r="C237" s="49"/>
      <c r="D237" s="49"/>
      <c r="E237" s="50"/>
      <c r="F237" s="50"/>
      <c r="G237" s="51" t="s">
        <v>318</v>
      </c>
      <c r="H237" s="49"/>
      <c r="I237" s="49"/>
      <c r="J237" s="49"/>
      <c r="K237" s="50" t="e">
        <f t="shared" si="48"/>
        <v>#DIV/0!</v>
      </c>
      <c r="L237" s="50" t="e">
        <f t="shared" si="49"/>
        <v>#DIV/0!</v>
      </c>
    </row>
    <row r="238" ht="20.25" customHeight="1" spans="1:12">
      <c r="A238" s="48"/>
      <c r="B238" s="49"/>
      <c r="C238" s="49"/>
      <c r="D238" s="49"/>
      <c r="E238" s="50"/>
      <c r="F238" s="50"/>
      <c r="G238" s="51" t="s">
        <v>319</v>
      </c>
      <c r="H238" s="49"/>
      <c r="I238" s="49"/>
      <c r="J238" s="49"/>
      <c r="K238" s="50" t="e">
        <f t="shared" si="48"/>
        <v>#DIV/0!</v>
      </c>
      <c r="L238" s="50" t="e">
        <f t="shared" si="49"/>
        <v>#DIV/0!</v>
      </c>
    </row>
    <row r="239" ht="20.25" customHeight="1" spans="1:12">
      <c r="A239" s="48"/>
      <c r="B239" s="49"/>
      <c r="C239" s="49"/>
      <c r="D239" s="49"/>
      <c r="E239" s="50"/>
      <c r="F239" s="50"/>
      <c r="G239" s="51" t="s">
        <v>320</v>
      </c>
      <c r="H239" s="49">
        <f>H240+H241+H242+H243+H244+H245</f>
        <v>0</v>
      </c>
      <c r="I239" s="49">
        <f t="shared" ref="I239:J239" si="53">I240+I241+I242+I243+I244+I245</f>
        <v>2296</v>
      </c>
      <c r="J239" s="49">
        <f t="shared" si="53"/>
        <v>1135</v>
      </c>
      <c r="K239" s="60" t="s">
        <v>123</v>
      </c>
      <c r="L239" s="50">
        <f t="shared" si="49"/>
        <v>0.494337979094077</v>
      </c>
    </row>
    <row r="240" ht="20.25" customHeight="1" spans="1:12">
      <c r="A240" s="48"/>
      <c r="B240" s="49"/>
      <c r="C240" s="49"/>
      <c r="D240" s="49"/>
      <c r="E240" s="50"/>
      <c r="F240" s="50"/>
      <c r="G240" s="51" t="s">
        <v>321</v>
      </c>
      <c r="H240" s="49"/>
      <c r="I240" s="49"/>
      <c r="J240" s="49"/>
      <c r="K240" s="50" t="e">
        <f t="shared" si="48"/>
        <v>#DIV/0!</v>
      </c>
      <c r="L240" s="50" t="e">
        <f t="shared" si="49"/>
        <v>#DIV/0!</v>
      </c>
    </row>
    <row r="241" ht="20.25" customHeight="1" spans="1:12">
      <c r="A241" s="48"/>
      <c r="B241" s="49"/>
      <c r="C241" s="49"/>
      <c r="D241" s="49"/>
      <c r="E241" s="50"/>
      <c r="F241" s="50"/>
      <c r="G241" s="51" t="s">
        <v>322</v>
      </c>
      <c r="H241" s="49"/>
      <c r="I241" s="49"/>
      <c r="J241" s="49"/>
      <c r="K241" s="50" t="e">
        <f t="shared" si="48"/>
        <v>#DIV/0!</v>
      </c>
      <c r="L241" s="50" t="e">
        <f t="shared" si="49"/>
        <v>#DIV/0!</v>
      </c>
    </row>
    <row r="242" ht="20.25" customHeight="1" spans="1:12">
      <c r="A242" s="48"/>
      <c r="B242" s="49"/>
      <c r="C242" s="49"/>
      <c r="D242" s="49"/>
      <c r="E242" s="50"/>
      <c r="F242" s="50"/>
      <c r="G242" s="51" t="s">
        <v>323</v>
      </c>
      <c r="H242" s="49"/>
      <c r="I242" s="49"/>
      <c r="J242" s="49"/>
      <c r="K242" s="50" t="e">
        <f t="shared" si="48"/>
        <v>#DIV/0!</v>
      </c>
      <c r="L242" s="50" t="e">
        <f t="shared" si="49"/>
        <v>#DIV/0!</v>
      </c>
    </row>
    <row r="243" ht="20.25" customHeight="1" spans="1:12">
      <c r="A243" s="48"/>
      <c r="B243" s="49"/>
      <c r="C243" s="49"/>
      <c r="D243" s="49"/>
      <c r="E243" s="50"/>
      <c r="F243" s="50"/>
      <c r="G243" s="51" t="s">
        <v>324</v>
      </c>
      <c r="H243" s="49"/>
      <c r="I243" s="49"/>
      <c r="J243" s="49"/>
      <c r="K243" s="50" t="e">
        <f t="shared" si="48"/>
        <v>#DIV/0!</v>
      </c>
      <c r="L243" s="50" t="e">
        <f t="shared" si="49"/>
        <v>#DIV/0!</v>
      </c>
    </row>
    <row r="244" ht="20.25" customHeight="1" spans="1:12">
      <c r="A244" s="48"/>
      <c r="B244" s="49"/>
      <c r="C244" s="49"/>
      <c r="D244" s="49"/>
      <c r="E244" s="50"/>
      <c r="F244" s="50"/>
      <c r="G244" s="51" t="s">
        <v>325</v>
      </c>
      <c r="H244" s="49"/>
      <c r="I244" s="49"/>
      <c r="J244" s="49"/>
      <c r="K244" s="50" t="e">
        <f t="shared" si="48"/>
        <v>#DIV/0!</v>
      </c>
      <c r="L244" s="50" t="e">
        <f t="shared" si="49"/>
        <v>#DIV/0!</v>
      </c>
    </row>
    <row r="245" ht="20.25" customHeight="1" spans="1:12">
      <c r="A245" s="48"/>
      <c r="B245" s="49"/>
      <c r="C245" s="49"/>
      <c r="D245" s="49"/>
      <c r="E245" s="50"/>
      <c r="F245" s="50"/>
      <c r="G245" s="51" t="s">
        <v>326</v>
      </c>
      <c r="H245" s="49"/>
      <c r="I245" s="49">
        <v>2296</v>
      </c>
      <c r="J245" s="49">
        <v>1135</v>
      </c>
      <c r="K245" s="60" t="s">
        <v>123</v>
      </c>
      <c r="L245" s="50">
        <f t="shared" si="49"/>
        <v>0.494337979094077</v>
      </c>
    </row>
    <row r="246" ht="20.25" customHeight="1" spans="1:12">
      <c r="A246" s="41" t="s">
        <v>327</v>
      </c>
      <c r="B246" s="57">
        <f>B8+B9+B10+B11+B12+B13+B19+B20+B23+B24+B25+B26+B27+B28+B34+B35</f>
        <v>135157</v>
      </c>
      <c r="C246" s="57">
        <f>C8+C9+C10+C11+C12+C13+C19+C20+C23+C24+C25+C26+C27+C28+C34+C35</f>
        <v>161059</v>
      </c>
      <c r="D246" s="57">
        <f>D8+D9+D10+D11+D12+D13+D19+D20+D23+D24+D25+D26+D27+D28+D34+D35</f>
        <v>165830</v>
      </c>
      <c r="E246" s="58">
        <f t="shared" ref="E246:E259" si="54">D246/B246</f>
        <v>1.22694348054485</v>
      </c>
      <c r="F246" s="58">
        <f t="shared" ref="F246:F259" si="55">D246/C246</f>
        <v>1.02962268485462</v>
      </c>
      <c r="G246" s="41" t="s">
        <v>328</v>
      </c>
      <c r="H246" s="49">
        <f>H8+H24+H36+H47+H105+H121+H164+H168+H193+H209+H225</f>
        <v>110187</v>
      </c>
      <c r="I246" s="49">
        <f>I8+I24+I36+I47+I105+I121+I164+I168+I193+I209+I225</f>
        <v>161425</v>
      </c>
      <c r="J246" s="49">
        <f t="shared" ref="J246" si="56">J8+J24+J36+J47+J105+J121+J164+J168+J193+J209+J225</f>
        <v>83527.06</v>
      </c>
      <c r="K246" s="50">
        <f t="shared" si="48"/>
        <v>0.758048227104831</v>
      </c>
      <c r="L246" s="50">
        <f t="shared" si="49"/>
        <v>0.517435713179495</v>
      </c>
    </row>
    <row r="247" ht="20.25" customHeight="1" spans="1:12">
      <c r="A247" s="56" t="s">
        <v>329</v>
      </c>
      <c r="B247" s="57">
        <f>B248+B249+B250+B251+B253+B254</f>
        <v>190</v>
      </c>
      <c r="C247" s="57">
        <f>C248+C249+C250+C251+C253+C254</f>
        <v>32336.39</v>
      </c>
      <c r="D247" s="57">
        <f>D248+D249+D250+D251+D253+D254</f>
        <v>1590.5</v>
      </c>
      <c r="E247" s="50">
        <f t="shared" si="54"/>
        <v>8.37105263157895</v>
      </c>
      <c r="F247" s="50">
        <f t="shared" si="55"/>
        <v>0.0491860717909451</v>
      </c>
      <c r="G247" s="56" t="s">
        <v>330</v>
      </c>
      <c r="H247" s="49">
        <f t="shared" ref="H247:J247" si="57">H248+H249+H250+H251+H252+H253</f>
        <v>25160</v>
      </c>
      <c r="I247" s="49">
        <f t="shared" si="57"/>
        <v>31970.39</v>
      </c>
      <c r="J247" s="49">
        <f t="shared" si="57"/>
        <v>83893.44</v>
      </c>
      <c r="K247" s="50">
        <f t="shared" si="48"/>
        <v>3.33439745627981</v>
      </c>
      <c r="L247" s="50">
        <f t="shared" si="49"/>
        <v>2.62409811078313</v>
      </c>
    </row>
    <row r="248" ht="20.25" customHeight="1" spans="1:12">
      <c r="A248" s="48" t="s">
        <v>331</v>
      </c>
      <c r="B248" s="49">
        <v>185</v>
      </c>
      <c r="C248" s="49">
        <v>3589.39</v>
      </c>
      <c r="D248" s="49"/>
      <c r="E248" s="50">
        <f t="shared" si="54"/>
        <v>0</v>
      </c>
      <c r="F248" s="50">
        <f t="shared" si="55"/>
        <v>0</v>
      </c>
      <c r="G248" s="48" t="s">
        <v>332</v>
      </c>
      <c r="H248" s="49"/>
      <c r="I248" s="49"/>
      <c r="J248" s="49"/>
      <c r="K248" s="50" t="e">
        <f t="shared" si="48"/>
        <v>#DIV/0!</v>
      </c>
      <c r="L248" s="50" t="e">
        <f t="shared" si="49"/>
        <v>#DIV/0!</v>
      </c>
    </row>
    <row r="249" ht="20.25" customHeight="1" spans="1:12">
      <c r="A249" s="48" t="s">
        <v>333</v>
      </c>
      <c r="B249" s="49"/>
      <c r="C249" s="49"/>
      <c r="D249" s="49"/>
      <c r="E249" s="50"/>
      <c r="F249" s="50"/>
      <c r="G249" s="48" t="s">
        <v>334</v>
      </c>
      <c r="H249" s="49">
        <v>1205</v>
      </c>
      <c r="I249" s="49">
        <v>1200</v>
      </c>
      <c r="J249" s="49">
        <v>34366</v>
      </c>
      <c r="K249" s="50">
        <f t="shared" si="48"/>
        <v>28.5195020746888</v>
      </c>
      <c r="L249" s="50">
        <f t="shared" si="49"/>
        <v>28.6383333333333</v>
      </c>
    </row>
    <row r="250" ht="20.25" customHeight="1" spans="1:12">
      <c r="A250" s="48" t="s">
        <v>335</v>
      </c>
      <c r="B250" s="49">
        <v>5</v>
      </c>
      <c r="C250" s="49">
        <v>1430</v>
      </c>
      <c r="D250" s="49">
        <v>1590.5</v>
      </c>
      <c r="E250" s="50">
        <f t="shared" si="54"/>
        <v>318.1</v>
      </c>
      <c r="F250" s="50">
        <f t="shared" si="55"/>
        <v>1.11223776223776</v>
      </c>
      <c r="G250" s="48" t="s">
        <v>336</v>
      </c>
      <c r="H250" s="49">
        <v>23955</v>
      </c>
      <c r="I250" s="52">
        <v>1861.67</v>
      </c>
      <c r="J250" s="49">
        <v>49527.44</v>
      </c>
      <c r="K250" s="50">
        <f t="shared" si="48"/>
        <v>2.0675199332081</v>
      </c>
      <c r="L250" s="50">
        <f t="shared" si="49"/>
        <v>26.6037697336263</v>
      </c>
    </row>
    <row r="251" ht="20.25" customHeight="1" spans="1:12">
      <c r="A251" s="48" t="s">
        <v>337</v>
      </c>
      <c r="B251" s="49"/>
      <c r="C251" s="49"/>
      <c r="D251" s="49"/>
      <c r="E251" s="50" t="e">
        <f t="shared" si="54"/>
        <v>#DIV/0!</v>
      </c>
      <c r="F251" s="50" t="e">
        <f t="shared" si="55"/>
        <v>#DIV/0!</v>
      </c>
      <c r="G251" s="48" t="s">
        <v>338</v>
      </c>
      <c r="H251" s="49"/>
      <c r="I251" s="49">
        <v>1590.5</v>
      </c>
      <c r="J251" s="49"/>
      <c r="K251" s="50" t="e">
        <f t="shared" si="48"/>
        <v>#DIV/0!</v>
      </c>
      <c r="L251" s="50">
        <f t="shared" si="49"/>
        <v>0</v>
      </c>
    </row>
    <row r="252" ht="20.25" customHeight="1" spans="1:12">
      <c r="A252" s="48" t="s">
        <v>339</v>
      </c>
      <c r="B252" s="49"/>
      <c r="C252" s="49"/>
      <c r="D252" s="49"/>
      <c r="E252" s="50" t="e">
        <f t="shared" si="54"/>
        <v>#DIV/0!</v>
      </c>
      <c r="F252" s="50" t="e">
        <f t="shared" si="55"/>
        <v>#DIV/0!</v>
      </c>
      <c r="G252" s="48" t="s">
        <v>340</v>
      </c>
      <c r="H252" s="49"/>
      <c r="I252" s="61">
        <v>27318.22</v>
      </c>
      <c r="J252" s="49"/>
      <c r="K252" s="50" t="e">
        <f t="shared" si="48"/>
        <v>#DIV/0!</v>
      </c>
      <c r="L252" s="50">
        <f t="shared" si="49"/>
        <v>0</v>
      </c>
    </row>
    <row r="253" ht="20.25" customHeight="1" spans="1:12">
      <c r="A253" s="48" t="s">
        <v>341</v>
      </c>
      <c r="B253" s="49"/>
      <c r="C253" s="49"/>
      <c r="D253" s="49"/>
      <c r="E253" s="50" t="e">
        <f t="shared" si="54"/>
        <v>#DIV/0!</v>
      </c>
      <c r="F253" s="50" t="e">
        <f t="shared" si="55"/>
        <v>#DIV/0!</v>
      </c>
      <c r="G253" s="48" t="s">
        <v>342</v>
      </c>
      <c r="H253" s="49"/>
      <c r="I253" s="52"/>
      <c r="J253" s="49"/>
      <c r="K253" s="50" t="e">
        <f t="shared" si="48"/>
        <v>#DIV/0!</v>
      </c>
      <c r="L253" s="50" t="e">
        <f t="shared" si="49"/>
        <v>#DIV/0!</v>
      </c>
    </row>
    <row r="254" ht="20.25" customHeight="1" spans="1:12">
      <c r="A254" s="48" t="s">
        <v>343</v>
      </c>
      <c r="B254" s="49"/>
      <c r="C254" s="61">
        <v>27317</v>
      </c>
      <c r="D254" s="49"/>
      <c r="E254" s="50" t="e">
        <f t="shared" si="54"/>
        <v>#DIV/0!</v>
      </c>
      <c r="F254" s="50">
        <f t="shared" si="55"/>
        <v>0</v>
      </c>
      <c r="G254" s="48"/>
      <c r="H254" s="49"/>
      <c r="I254" s="49"/>
      <c r="J254" s="49"/>
      <c r="K254" s="50" t="e">
        <f t="shared" si="48"/>
        <v>#DIV/0!</v>
      </c>
      <c r="L254" s="50" t="e">
        <f t="shared" si="49"/>
        <v>#DIV/0!</v>
      </c>
    </row>
    <row r="255" ht="20.25" customHeight="1" spans="1:12">
      <c r="A255" s="48"/>
      <c r="B255" s="49"/>
      <c r="C255" s="49"/>
      <c r="D255" s="49"/>
      <c r="E255" s="50" t="e">
        <f t="shared" si="54"/>
        <v>#DIV/0!</v>
      </c>
      <c r="F255" s="50" t="e">
        <f t="shared" si="55"/>
        <v>#DIV/0!</v>
      </c>
      <c r="G255" s="48"/>
      <c r="H255" s="49"/>
      <c r="I255" s="49"/>
      <c r="J255" s="49"/>
      <c r="K255" s="50" t="e">
        <f t="shared" si="48"/>
        <v>#DIV/0!</v>
      </c>
      <c r="L255" s="50" t="e">
        <f t="shared" si="49"/>
        <v>#DIV/0!</v>
      </c>
    </row>
    <row r="256" ht="20.25" customHeight="1" spans="1:12">
      <c r="A256" s="48"/>
      <c r="B256" s="49"/>
      <c r="C256" s="49"/>
      <c r="D256" s="49"/>
      <c r="E256" s="50" t="e">
        <f t="shared" si="54"/>
        <v>#DIV/0!</v>
      </c>
      <c r="F256" s="50" t="e">
        <f t="shared" si="55"/>
        <v>#DIV/0!</v>
      </c>
      <c r="G256" s="48"/>
      <c r="H256" s="49"/>
      <c r="I256" s="49"/>
      <c r="J256" s="49"/>
      <c r="K256" s="50" t="e">
        <f t="shared" si="48"/>
        <v>#DIV/0!</v>
      </c>
      <c r="L256" s="50" t="e">
        <f t="shared" si="49"/>
        <v>#DIV/0!</v>
      </c>
    </row>
    <row r="257" ht="16.5" customHeight="1" spans="1:12">
      <c r="A257" s="48"/>
      <c r="B257" s="49"/>
      <c r="C257" s="49"/>
      <c r="D257" s="49"/>
      <c r="E257" s="50" t="e">
        <f t="shared" si="54"/>
        <v>#DIV/0!</v>
      </c>
      <c r="F257" s="50" t="e">
        <f t="shared" si="55"/>
        <v>#DIV/0!</v>
      </c>
      <c r="G257" s="48"/>
      <c r="H257" s="49"/>
      <c r="I257" s="49"/>
      <c r="J257" s="49"/>
      <c r="K257" s="50" t="e">
        <f t="shared" si="48"/>
        <v>#DIV/0!</v>
      </c>
      <c r="L257" s="50" t="e">
        <f t="shared" si="49"/>
        <v>#DIV/0!</v>
      </c>
    </row>
    <row r="258" ht="20.25" customHeight="1" spans="1:12">
      <c r="A258" s="48"/>
      <c r="B258" s="49"/>
      <c r="C258" s="49"/>
      <c r="D258" s="49"/>
      <c r="E258" s="50" t="e">
        <f t="shared" si="54"/>
        <v>#DIV/0!</v>
      </c>
      <c r="F258" s="50" t="e">
        <f t="shared" si="55"/>
        <v>#DIV/0!</v>
      </c>
      <c r="G258" s="48"/>
      <c r="H258" s="49"/>
      <c r="I258" s="49"/>
      <c r="J258" s="49"/>
      <c r="K258" s="50" t="e">
        <f t="shared" si="48"/>
        <v>#DIV/0!</v>
      </c>
      <c r="L258" s="50" t="e">
        <f t="shared" si="49"/>
        <v>#DIV/0!</v>
      </c>
    </row>
    <row r="259" ht="20.25" customHeight="1" spans="1:12">
      <c r="A259" s="41" t="s">
        <v>344</v>
      </c>
      <c r="B259" s="57">
        <f>B246+B247</f>
        <v>135347</v>
      </c>
      <c r="C259" s="57">
        <f t="shared" ref="C259:J259" si="58">C246+C247</f>
        <v>193395.39</v>
      </c>
      <c r="D259" s="57">
        <f t="shared" si="58"/>
        <v>167420.5</v>
      </c>
      <c r="E259" s="58">
        <f t="shared" si="54"/>
        <v>1.23697237471093</v>
      </c>
      <c r="F259" s="58">
        <f t="shared" si="55"/>
        <v>0.865690231809559</v>
      </c>
      <c r="G259" s="41" t="s">
        <v>345</v>
      </c>
      <c r="H259" s="49">
        <f t="shared" si="58"/>
        <v>135347</v>
      </c>
      <c r="I259" s="49">
        <f t="shared" si="58"/>
        <v>193395.39</v>
      </c>
      <c r="J259" s="49">
        <f t="shared" si="58"/>
        <v>167420.5</v>
      </c>
      <c r="K259" s="50">
        <f t="shared" si="48"/>
        <v>1.23697237471093</v>
      </c>
      <c r="L259" s="50">
        <f t="shared" si="49"/>
        <v>0.865690231809559</v>
      </c>
    </row>
  </sheetData>
  <mergeCells count="11">
    <mergeCell ref="A2:L2"/>
    <mergeCell ref="A4:F4"/>
    <mergeCell ref="G4:L4"/>
    <mergeCell ref="D5:F5"/>
    <mergeCell ref="J5:L5"/>
    <mergeCell ref="A5:A6"/>
    <mergeCell ref="B5:B6"/>
    <mergeCell ref="C5:C6"/>
    <mergeCell ref="G5:G6"/>
    <mergeCell ref="H5:H6"/>
    <mergeCell ref="I5:I6"/>
  </mergeCells>
  <pageMargins left="0.75" right="0.75" top="1" bottom="1" header="0.5" footer="0.5"/>
  <pageSetup paperSize="9" scale="6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zoomScale="70" zoomScaleNormal="70" workbookViewId="0">
      <selection activeCell="C7" sqref="C7:C24"/>
    </sheetView>
  </sheetViews>
  <sheetFormatPr defaultColWidth="9" defaultRowHeight="14.25" outlineLevelCol="7"/>
  <cols>
    <col min="1" max="1" width="14.625" style="22" customWidth="1"/>
    <col min="2" max="2" width="31.625" style="12" customWidth="1"/>
    <col min="3" max="3" width="17.375" style="12" customWidth="1"/>
    <col min="4" max="4" width="17.25" style="12" customWidth="1"/>
    <col min="5" max="5" width="11.625" style="12" customWidth="1"/>
    <col min="6" max="7" width="14.625" style="12" customWidth="1"/>
    <col min="8" max="8" width="10.25" style="12" customWidth="1"/>
    <col min="9" max="9" width="11.5" style="12"/>
    <col min="10" max="16384" width="9" style="12"/>
  </cols>
  <sheetData>
    <row r="1" spans="1:1">
      <c r="A1" s="22" t="s">
        <v>346</v>
      </c>
    </row>
    <row r="2" ht="18" spans="1:8">
      <c r="A2" s="23" t="s">
        <v>347</v>
      </c>
      <c r="B2" s="23"/>
      <c r="C2" s="23" t="s">
        <v>348</v>
      </c>
      <c r="D2" s="23" t="s">
        <v>348</v>
      </c>
      <c r="E2" s="23" t="s">
        <v>348</v>
      </c>
      <c r="F2" s="23" t="s">
        <v>348</v>
      </c>
      <c r="G2" s="23" t="s">
        <v>348</v>
      </c>
      <c r="H2" s="23" t="s">
        <v>348</v>
      </c>
    </row>
    <row r="3" spans="1:8">
      <c r="A3" s="24" t="s">
        <v>2</v>
      </c>
      <c r="B3" s="25"/>
      <c r="C3" s="26" t="s">
        <v>348</v>
      </c>
      <c r="D3" s="26" t="s">
        <v>348</v>
      </c>
      <c r="E3" s="26" t="s">
        <v>348</v>
      </c>
      <c r="F3" s="26" t="s">
        <v>348</v>
      </c>
      <c r="G3" s="26" t="s">
        <v>348</v>
      </c>
      <c r="H3" s="27" t="s">
        <v>3</v>
      </c>
    </row>
    <row r="4" spans="1:8">
      <c r="A4" s="28" t="s">
        <v>4</v>
      </c>
      <c r="B4" s="28" t="s">
        <v>349</v>
      </c>
      <c r="C4" s="28" t="s">
        <v>350</v>
      </c>
      <c r="D4" s="28" t="s">
        <v>351</v>
      </c>
      <c r="E4" s="28" t="s">
        <v>352</v>
      </c>
      <c r="F4" s="28" t="s">
        <v>353</v>
      </c>
      <c r="G4" s="28" t="s">
        <v>354</v>
      </c>
      <c r="H4" s="28" t="s">
        <v>355</v>
      </c>
    </row>
    <row r="5" spans="1:8">
      <c r="A5" s="28" t="s">
        <v>356</v>
      </c>
      <c r="B5" s="28" t="s">
        <v>357</v>
      </c>
      <c r="C5" s="28" t="s">
        <v>358</v>
      </c>
      <c r="D5" s="28" t="s">
        <v>359</v>
      </c>
      <c r="E5" s="28" t="s">
        <v>360</v>
      </c>
      <c r="F5" s="28" t="s">
        <v>361</v>
      </c>
      <c r="G5" s="28" t="s">
        <v>362</v>
      </c>
      <c r="H5" s="28" t="s">
        <v>363</v>
      </c>
    </row>
    <row r="6" ht="15" spans="1:8">
      <c r="A6" s="29" t="s">
        <v>364</v>
      </c>
      <c r="B6" s="30" t="s">
        <v>348</v>
      </c>
      <c r="C6" s="30" t="s">
        <v>348</v>
      </c>
      <c r="D6" s="30" t="s">
        <v>348</v>
      </c>
      <c r="E6" s="30" t="s">
        <v>348</v>
      </c>
      <c r="F6" s="31">
        <f>SUM(F7:F24)</f>
        <v>1817.19</v>
      </c>
      <c r="G6" s="32">
        <f>SUM(G7:G24)</f>
        <v>165830</v>
      </c>
      <c r="H6" s="30" t="s">
        <v>348</v>
      </c>
    </row>
    <row r="7" ht="39.95" customHeight="1" spans="1:8">
      <c r="A7" s="33">
        <v>1</v>
      </c>
      <c r="B7" s="34" t="s">
        <v>365</v>
      </c>
      <c r="C7" s="33" t="s">
        <v>366</v>
      </c>
      <c r="D7" s="34" t="s">
        <v>367</v>
      </c>
      <c r="E7" s="33" t="s">
        <v>348</v>
      </c>
      <c r="F7" s="35">
        <v>102.86</v>
      </c>
      <c r="G7" s="36">
        <v>15429</v>
      </c>
      <c r="H7" s="34" t="s">
        <v>348</v>
      </c>
    </row>
    <row r="8" ht="39.95" customHeight="1" spans="1:8">
      <c r="A8" s="33">
        <v>2</v>
      </c>
      <c r="B8" s="34" t="s">
        <v>368</v>
      </c>
      <c r="C8" s="33" t="s">
        <v>366</v>
      </c>
      <c r="D8" s="34" t="s">
        <v>369</v>
      </c>
      <c r="E8" s="33" t="s">
        <v>370</v>
      </c>
      <c r="F8" s="35">
        <v>126.13</v>
      </c>
      <c r="G8" s="36">
        <v>11357</v>
      </c>
      <c r="H8" s="34" t="s">
        <v>348</v>
      </c>
    </row>
    <row r="9" ht="39.95" customHeight="1" spans="1:8">
      <c r="A9" s="33">
        <v>3</v>
      </c>
      <c r="B9" s="34" t="s">
        <v>368</v>
      </c>
      <c r="C9" s="33" t="s">
        <v>366</v>
      </c>
      <c r="D9" s="34" t="s">
        <v>371</v>
      </c>
      <c r="E9" s="33" t="s">
        <v>370</v>
      </c>
      <c r="F9" s="35">
        <v>22.4</v>
      </c>
      <c r="G9" s="36">
        <v>1927</v>
      </c>
      <c r="H9" s="34" t="s">
        <v>348</v>
      </c>
    </row>
    <row r="10" ht="39.95" customHeight="1" spans="1:8">
      <c r="A10" s="33">
        <v>4</v>
      </c>
      <c r="B10" s="34" t="s">
        <v>368</v>
      </c>
      <c r="C10" s="33" t="s">
        <v>366</v>
      </c>
      <c r="D10" s="34" t="s">
        <v>372</v>
      </c>
      <c r="E10" s="33" t="s">
        <v>370</v>
      </c>
      <c r="F10" s="35">
        <v>75.13</v>
      </c>
      <c r="G10" s="36">
        <v>6397</v>
      </c>
      <c r="H10" s="34" t="s">
        <v>348</v>
      </c>
    </row>
    <row r="11" ht="39.95" customHeight="1" spans="1:8">
      <c r="A11" s="33">
        <v>5</v>
      </c>
      <c r="B11" s="34" t="s">
        <v>368</v>
      </c>
      <c r="C11" s="33" t="s">
        <v>366</v>
      </c>
      <c r="D11" s="34" t="s">
        <v>373</v>
      </c>
      <c r="E11" s="33" t="s">
        <v>370</v>
      </c>
      <c r="F11" s="35">
        <v>45.93</v>
      </c>
      <c r="G11" s="36">
        <v>3479</v>
      </c>
      <c r="H11" s="34" t="s">
        <v>348</v>
      </c>
    </row>
    <row r="12" ht="39.95" customHeight="1" spans="1:8">
      <c r="A12" s="33">
        <v>6</v>
      </c>
      <c r="B12" s="34" t="s">
        <v>368</v>
      </c>
      <c r="C12" s="33" t="s">
        <v>366</v>
      </c>
      <c r="D12" s="34" t="s">
        <v>374</v>
      </c>
      <c r="E12" s="33" t="s">
        <v>370</v>
      </c>
      <c r="F12" s="35">
        <v>93.27</v>
      </c>
      <c r="G12" s="36">
        <v>7934</v>
      </c>
      <c r="H12" s="34" t="s">
        <v>348</v>
      </c>
    </row>
    <row r="13" ht="39.95" customHeight="1" spans="1:8">
      <c r="A13" s="33">
        <v>7</v>
      </c>
      <c r="B13" s="34" t="s">
        <v>375</v>
      </c>
      <c r="C13" s="33" t="s">
        <v>366</v>
      </c>
      <c r="D13" s="34" t="s">
        <v>376</v>
      </c>
      <c r="E13" s="33" t="s">
        <v>370</v>
      </c>
      <c r="F13" s="35">
        <v>80.72</v>
      </c>
      <c r="G13" s="36">
        <v>6578</v>
      </c>
      <c r="H13" s="34" t="s">
        <v>348</v>
      </c>
    </row>
    <row r="14" ht="39.95" customHeight="1" spans="1:8">
      <c r="A14" s="33">
        <v>8</v>
      </c>
      <c r="B14" s="34" t="s">
        <v>368</v>
      </c>
      <c r="C14" s="33" t="s">
        <v>377</v>
      </c>
      <c r="D14" s="34" t="s">
        <v>378</v>
      </c>
      <c r="E14" s="33" t="s">
        <v>370</v>
      </c>
      <c r="F14" s="35">
        <v>152.47</v>
      </c>
      <c r="G14" s="36">
        <v>8630</v>
      </c>
      <c r="H14" s="34" t="s">
        <v>348</v>
      </c>
    </row>
    <row r="15" ht="39.95" customHeight="1" spans="1:8">
      <c r="A15" s="33">
        <v>9</v>
      </c>
      <c r="B15" s="34" t="s">
        <v>379</v>
      </c>
      <c r="C15" s="33" t="s">
        <v>380</v>
      </c>
      <c r="D15" s="34" t="s">
        <v>381</v>
      </c>
      <c r="E15" s="33" t="s">
        <v>370</v>
      </c>
      <c r="F15" s="35">
        <v>747.86</v>
      </c>
      <c r="G15" s="36">
        <v>17052</v>
      </c>
      <c r="H15" s="34" t="s">
        <v>348</v>
      </c>
    </row>
    <row r="16" ht="39.95" customHeight="1" spans="1:8">
      <c r="A16" s="33">
        <v>10</v>
      </c>
      <c r="B16" s="34" t="s">
        <v>382</v>
      </c>
      <c r="C16" s="33" t="s">
        <v>366</v>
      </c>
      <c r="D16" s="34" t="s">
        <v>383</v>
      </c>
      <c r="E16" s="33" t="s">
        <v>370</v>
      </c>
      <c r="F16" s="35">
        <v>38.07</v>
      </c>
      <c r="G16" s="36">
        <v>6120</v>
      </c>
      <c r="H16" s="34" t="s">
        <v>348</v>
      </c>
    </row>
    <row r="17" ht="39.95" customHeight="1" spans="1:8">
      <c r="A17" s="33">
        <v>11</v>
      </c>
      <c r="B17" s="34" t="s">
        <v>384</v>
      </c>
      <c r="C17" s="33" t="s">
        <v>366</v>
      </c>
      <c r="D17" s="34" t="s">
        <v>385</v>
      </c>
      <c r="E17" s="33" t="s">
        <v>370</v>
      </c>
      <c r="F17" s="35">
        <v>10.34</v>
      </c>
      <c r="G17" s="36">
        <v>3100</v>
      </c>
      <c r="H17" s="34" t="s">
        <v>348</v>
      </c>
    </row>
    <row r="18" ht="39.95" customHeight="1" spans="1:8">
      <c r="A18" s="33">
        <v>12</v>
      </c>
      <c r="B18" s="34" t="s">
        <v>386</v>
      </c>
      <c r="C18" s="33" t="s">
        <v>366</v>
      </c>
      <c r="D18" s="34" t="s">
        <v>387</v>
      </c>
      <c r="E18" s="33" t="s">
        <v>370</v>
      </c>
      <c r="F18" s="35">
        <v>78.08</v>
      </c>
      <c r="G18" s="36">
        <v>17642</v>
      </c>
      <c r="H18" s="34" t="s">
        <v>348</v>
      </c>
    </row>
    <row r="19" ht="39.95" customHeight="1" spans="1:8">
      <c r="A19" s="33">
        <v>13</v>
      </c>
      <c r="B19" s="34" t="s">
        <v>386</v>
      </c>
      <c r="C19" s="33" t="s">
        <v>366</v>
      </c>
      <c r="D19" s="34" t="s">
        <v>388</v>
      </c>
      <c r="E19" s="33" t="s">
        <v>370</v>
      </c>
      <c r="F19" s="35">
        <v>75.87</v>
      </c>
      <c r="G19" s="36">
        <v>17142</v>
      </c>
      <c r="H19" s="34" t="s">
        <v>348</v>
      </c>
    </row>
    <row r="20" ht="39.95" customHeight="1" spans="1:8">
      <c r="A20" s="33">
        <v>14</v>
      </c>
      <c r="B20" s="34" t="s">
        <v>389</v>
      </c>
      <c r="C20" s="33" t="s">
        <v>366</v>
      </c>
      <c r="D20" s="34" t="s">
        <v>389</v>
      </c>
      <c r="E20" s="33" t="s">
        <v>348</v>
      </c>
      <c r="F20" s="35">
        <v>28.44</v>
      </c>
      <c r="G20" s="36">
        <v>8839</v>
      </c>
      <c r="H20" s="34" t="s">
        <v>348</v>
      </c>
    </row>
    <row r="21" ht="39.95" customHeight="1" spans="1:8">
      <c r="A21" s="33">
        <v>15</v>
      </c>
      <c r="B21" s="34" t="s">
        <v>390</v>
      </c>
      <c r="C21" s="33" t="s">
        <v>366</v>
      </c>
      <c r="D21" s="34" t="s">
        <v>389</v>
      </c>
      <c r="E21" s="33" t="s">
        <v>348</v>
      </c>
      <c r="F21" s="35">
        <v>35.21</v>
      </c>
      <c r="G21" s="36">
        <v>13123</v>
      </c>
      <c r="H21" s="34" t="s">
        <v>348</v>
      </c>
    </row>
    <row r="22" ht="39.95" customHeight="1" spans="1:8">
      <c r="A22" s="33">
        <v>16</v>
      </c>
      <c r="B22" s="34" t="s">
        <v>391</v>
      </c>
      <c r="C22" s="33" t="s">
        <v>366</v>
      </c>
      <c r="D22" s="34" t="s">
        <v>389</v>
      </c>
      <c r="E22" s="33" t="s">
        <v>348</v>
      </c>
      <c r="F22" s="35">
        <v>12.95</v>
      </c>
      <c r="G22" s="36">
        <v>2609</v>
      </c>
      <c r="H22" s="34" t="s">
        <v>348</v>
      </c>
    </row>
    <row r="23" ht="39.95" customHeight="1" spans="1:8">
      <c r="A23" s="33">
        <v>17</v>
      </c>
      <c r="B23" s="34" t="s">
        <v>392</v>
      </c>
      <c r="C23" s="33" t="s">
        <v>366</v>
      </c>
      <c r="D23" s="34" t="s">
        <v>393</v>
      </c>
      <c r="E23" s="33" t="s">
        <v>348</v>
      </c>
      <c r="F23" s="35">
        <v>88.98</v>
      </c>
      <c r="G23" s="36">
        <v>17764</v>
      </c>
      <c r="H23" s="34" t="s">
        <v>348</v>
      </c>
    </row>
    <row r="24" ht="39.95" customHeight="1" spans="1:8">
      <c r="A24" s="33">
        <v>18</v>
      </c>
      <c r="B24" s="34" t="s">
        <v>394</v>
      </c>
      <c r="C24" s="33" t="s">
        <v>366</v>
      </c>
      <c r="D24" s="34" t="s">
        <v>395</v>
      </c>
      <c r="E24" s="33" t="s">
        <v>348</v>
      </c>
      <c r="F24" s="35">
        <v>2.48</v>
      </c>
      <c r="G24" s="36">
        <v>708</v>
      </c>
      <c r="H24" s="34" t="s">
        <v>348</v>
      </c>
    </row>
  </sheetData>
  <mergeCells count="2">
    <mergeCell ref="A2:H2"/>
    <mergeCell ref="A3:B3"/>
  </mergeCells>
  <printOptions horizontalCentered="1" verticalCentered="1"/>
  <pageMargins left="0.751388888888889" right="0.751388888888889"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B19" sqref="B19"/>
    </sheetView>
  </sheetViews>
  <sheetFormatPr defaultColWidth="9" defaultRowHeight="14.25" outlineLevelCol="2"/>
  <cols>
    <col min="1" max="1" width="6.125" style="1" customWidth="1"/>
    <col min="2" max="2" width="64.875" style="1" customWidth="1"/>
    <col min="3" max="3" width="29.875" style="1" customWidth="1"/>
    <col min="4" max="16384" width="9" style="1"/>
  </cols>
  <sheetData>
    <row r="1" spans="1:1">
      <c r="A1" s="1" t="s">
        <v>396</v>
      </c>
    </row>
    <row r="2" s="12" customFormat="1" spans="1:3">
      <c r="A2" s="13" t="s">
        <v>397</v>
      </c>
      <c r="B2" s="13"/>
      <c r="C2" s="13"/>
    </row>
    <row r="3" s="12" customFormat="1" spans="1:3">
      <c r="A3" s="13"/>
      <c r="B3" s="13"/>
      <c r="C3" s="13"/>
    </row>
    <row r="4" s="12" customFormat="1" spans="1:3">
      <c r="A4" s="14" t="s">
        <v>2</v>
      </c>
      <c r="B4" s="14"/>
      <c r="C4" s="15" t="s">
        <v>3</v>
      </c>
    </row>
    <row r="5" ht="13.5" spans="1:3">
      <c r="A5" s="16" t="s">
        <v>4</v>
      </c>
      <c r="B5" s="16" t="s">
        <v>5</v>
      </c>
      <c r="C5" s="17" t="s">
        <v>82</v>
      </c>
    </row>
    <row r="6" ht="38.1" customHeight="1" spans="1:3">
      <c r="A6" s="16"/>
      <c r="B6" s="16"/>
      <c r="C6" s="18"/>
    </row>
    <row r="7" ht="21" customHeight="1" spans="1:3">
      <c r="A7" s="19" t="s">
        <v>364</v>
      </c>
      <c r="B7" s="20"/>
      <c r="C7" s="21">
        <f>C8+C9</f>
        <v>34366</v>
      </c>
    </row>
    <row r="8" spans="1:3">
      <c r="A8" s="16">
        <v>1</v>
      </c>
      <c r="B8" s="18" t="s">
        <v>398</v>
      </c>
      <c r="C8" s="21">
        <v>1200</v>
      </c>
    </row>
    <row r="9" ht="18" customHeight="1" spans="1:3">
      <c r="A9" s="16">
        <v>2</v>
      </c>
      <c r="B9" s="18" t="s">
        <v>399</v>
      </c>
      <c r="C9" s="21">
        <v>33166</v>
      </c>
    </row>
  </sheetData>
  <mergeCells count="5">
    <mergeCell ref="A7:B7"/>
    <mergeCell ref="A5:A6"/>
    <mergeCell ref="B5:B6"/>
    <mergeCell ref="C5:C6"/>
    <mergeCell ref="A2:C3"/>
  </mergeCells>
  <printOptions horizontalCentered="1" verticalCentered="1"/>
  <pageMargins left="0.751388888888889" right="0.751388888888889" top="1" bottom="4.45972222222222"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N17" sqref="N17"/>
    </sheetView>
  </sheetViews>
  <sheetFormatPr defaultColWidth="9" defaultRowHeight="14.25" outlineLevelRow="5" outlineLevelCol="4"/>
  <cols>
    <col min="1" max="2" width="27.5" style="1" customWidth="1"/>
    <col min="3" max="3" width="10.375" style="1"/>
    <col min="4" max="4" width="16.75" style="1" customWidth="1"/>
    <col min="5" max="5" width="12.875" style="1"/>
    <col min="6" max="16381" width="9" style="1"/>
    <col min="16382" max="16383" width="9" style="2"/>
  </cols>
  <sheetData>
    <row r="1" s="1" customFormat="1" spans="1:1">
      <c r="A1" s="1" t="s">
        <v>400</v>
      </c>
    </row>
    <row r="2" s="1" customFormat="1" ht="25.5" spans="1:4">
      <c r="A2" s="3" t="s">
        <v>401</v>
      </c>
      <c r="B2" s="3"/>
      <c r="C2" s="3"/>
      <c r="D2" s="3"/>
    </row>
    <row r="3" s="1" customFormat="1" spans="1:4">
      <c r="A3" s="4" t="s">
        <v>2</v>
      </c>
      <c r="B3" s="5"/>
      <c r="D3" s="6" t="s">
        <v>3</v>
      </c>
    </row>
    <row r="4" s="1" customFormat="1" ht="21" customHeight="1" spans="1:5">
      <c r="A4" s="7" t="s">
        <v>402</v>
      </c>
      <c r="B4" s="7"/>
      <c r="C4" s="8" t="s">
        <v>23</v>
      </c>
      <c r="D4" s="8" t="s">
        <v>5</v>
      </c>
      <c r="E4" s="9" t="s">
        <v>83</v>
      </c>
    </row>
    <row r="5" s="1" customFormat="1" ht="24" customHeight="1" spans="1:5">
      <c r="A5" s="7" t="s">
        <v>364</v>
      </c>
      <c r="B5" s="7"/>
      <c r="C5" s="7"/>
      <c r="D5" s="7"/>
      <c r="E5" s="10">
        <f>SUM(E6:E6)</f>
        <v>17976.98</v>
      </c>
    </row>
    <row r="6" s="1" customFormat="1" ht="40.5" spans="1:5">
      <c r="A6" s="7" t="s">
        <v>403</v>
      </c>
      <c r="B6" s="7" t="s">
        <v>404</v>
      </c>
      <c r="C6" s="11">
        <v>2310411</v>
      </c>
      <c r="D6" s="7" t="s">
        <v>405</v>
      </c>
      <c r="E6" s="10">
        <v>17976.98</v>
      </c>
    </row>
  </sheetData>
  <mergeCells count="3">
    <mergeCell ref="A2:D2"/>
    <mergeCell ref="A4:B4"/>
    <mergeCell ref="A5:D5"/>
  </mergeCells>
  <printOptions horizontalCentered="1" verticalCentered="1"/>
  <pageMargins left="0.751388888888889" right="0.751388888888889" top="1" bottom="4.25"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2022年政府性基金预算收入完成情况表</vt:lpstr>
      <vt:lpstr>2022年政府性基金预算支出完成情况表</vt:lpstr>
      <vt:lpstr>2023年政府性基金预算收支预算平衡表</vt:lpstr>
      <vt:lpstr>2023年政府性基金预算收入预计完成情况表</vt:lpstr>
      <vt:lpstr>西秀区2023年预计上解支出情况表</vt:lpstr>
      <vt:lpstr>西秀区2023年专项债务还本付息预算表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2022-03-04T07:25:00Z</dcterms:created>
  <cp:lastPrinted>2023-02-08T02:05:00Z</cp:lastPrinted>
  <dcterms:modified xsi:type="dcterms:W3CDTF">2023-03-06T02:07:28Z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F7E569F8E74F48B9BC074ADF6F1E3F11</vt:lpwstr>
  </property>
  <property fmtid="{D5CDD505-2E9C-101B-9397-08002B2CF9AE}" pid="3" name="KSOProductBuildVer">
    <vt:lpwstr>2052-11.1.0.13703</vt:lpwstr>
  </property>
</Properties>
</file>